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llures" sheetId="1" r:id="rId1"/>
    <sheet name="calculateur" sheetId="2" r:id="rId2"/>
    <sheet name="10 km" sheetId="3" r:id="rId3"/>
    <sheet name="Semi" sheetId="4" r:id="rId4"/>
    <sheet name="Marathon" sheetId="5" r:id="rId5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A26" authorId="0">
      <text>
        <r>
          <rPr>
            <b/>
            <sz val="8"/>
            <color indexed="8"/>
            <rFont val="Tahoma"/>
            <family val="2"/>
          </rPr>
          <t xml:space="preserve">Semi-marathon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6" authorId="0">
      <text>
        <r>
          <rPr>
            <b/>
            <sz val="8"/>
            <color indexed="8"/>
            <rFont val="Tahoma"/>
            <family val="2"/>
          </rPr>
          <t xml:space="preserve">Semi-marathon
</t>
        </r>
      </text>
    </comment>
    <comment ref="A48" authorId="0">
      <text>
        <r>
          <rPr>
            <b/>
            <sz val="8"/>
            <color indexed="8"/>
            <rFont val="Tahoma"/>
            <family val="2"/>
          </rPr>
          <t xml:space="preserve">Marathon
</t>
        </r>
      </text>
    </comment>
    <comment ref="M48" authorId="0">
      <text>
        <r>
          <rPr>
            <sz val="8"/>
            <color indexed="8"/>
            <rFont val="Tahoma"/>
            <family val="2"/>
          </rPr>
          <t>Record du monde du marathon : Patrick MAKAU (Kenya) - 25/09/2011 à Berlin</t>
        </r>
      </text>
    </comment>
  </commentList>
</comments>
</file>

<file path=xl/sharedStrings.xml><?xml version="1.0" encoding="utf-8"?>
<sst xmlns="http://schemas.openxmlformats.org/spreadsheetml/2006/main" count="80" uniqueCount="50">
  <si>
    <t>Entrez votre</t>
  </si>
  <si>
    <t>VMA</t>
  </si>
  <si>
    <t>km/h</t>
  </si>
  <si>
    <t>et votre</t>
  </si>
  <si>
    <t>FC max</t>
  </si>
  <si>
    <t>FC repos</t>
  </si>
  <si>
    <t>Allures</t>
  </si>
  <si>
    <t>% VMA</t>
  </si>
  <si>
    <t>V</t>
  </si>
  <si>
    <t>tps au km</t>
  </si>
  <si>
    <t>tps au 100m</t>
  </si>
  <si>
    <t>FC Cible</t>
  </si>
  <si>
    <t>Allures
Footings</t>
  </si>
  <si>
    <t>L</t>
  </si>
  <si>
    <t>Endurance
Maximale
Aérobie</t>
  </si>
  <si>
    <t>EMA 1</t>
  </si>
  <si>
    <t>EMA 2</t>
  </si>
  <si>
    <t>EMA 3</t>
  </si>
  <si>
    <t>sous max</t>
  </si>
  <si>
    <t>max</t>
  </si>
  <si>
    <t>supra max</t>
  </si>
  <si>
    <t>X</t>
  </si>
  <si>
    <t>TEMPS DE PASSAGE AUX :</t>
  </si>
  <si>
    <t>% souhaités</t>
  </si>
  <si>
    <t>distances (en mètres) choisies par l'entraîneur</t>
  </si>
  <si>
    <t>de la VMA</t>
  </si>
  <si>
    <t>Distance parcourue (mètres) en fonction du temps en minutes</t>
  </si>
  <si>
    <t>Distance (km)</t>
  </si>
  <si>
    <t>Temps (hh:mn:sec)</t>
  </si>
  <si>
    <t>Vitesse moy.(km/h)</t>
  </si>
  <si>
    <t>Temps au 100m</t>
  </si>
  <si>
    <t>Temps au km</t>
  </si>
  <si>
    <t>% de VMA</t>
  </si>
  <si>
    <t>Distance</t>
  </si>
  <si>
    <t>Vitesse</t>
  </si>
  <si>
    <t>Temps</t>
  </si>
  <si>
    <t>t=d*h/v</t>
  </si>
  <si>
    <t>%</t>
  </si>
  <si>
    <t>Formule de Karvonen</t>
  </si>
  <si>
    <t>FC cyble = (FC réserve x % VMA) + FC repos</t>
  </si>
  <si>
    <t>FC réserve</t>
  </si>
  <si>
    <r>
      <rPr>
        <b/>
        <i/>
        <sz val="11"/>
        <rFont val="Arial"/>
        <family val="2"/>
      </rPr>
      <t xml:space="preserve">Entrez le temps que vous souhaitez réaliser au 10 km </t>
    </r>
    <r>
      <rPr>
        <b/>
        <i/>
        <sz val="11"/>
        <color indexed="10"/>
        <rFont val="Arial"/>
        <family val="2"/>
      </rPr>
      <t>(hh:mm:ss)</t>
    </r>
    <r>
      <rPr>
        <b/>
        <i/>
        <sz val="11"/>
        <rFont val="Arial"/>
        <family val="2"/>
      </rPr>
      <t xml:space="preserve"> : </t>
    </r>
  </si>
  <si>
    <t xml:space="preserve">Votre VMA est </t>
  </si>
  <si>
    <t>(A renseigner dans "allures)</t>
  </si>
  <si>
    <t>Kms</t>
  </si>
  <si>
    <t>Tps de Passage</t>
  </si>
  <si>
    <t>Quelques temps de Passage pour un temps donné (hh:mm:ss)</t>
  </si>
  <si>
    <t>Vitesse (km/h)</t>
  </si>
  <si>
    <r>
      <rPr>
        <b/>
        <i/>
        <sz val="11"/>
        <rFont val="Arial"/>
        <family val="2"/>
      </rPr>
      <t xml:space="preserve">Entrez le temps que vous souhaitez réaliser au Semi </t>
    </r>
    <r>
      <rPr>
        <b/>
        <i/>
        <sz val="11"/>
        <color indexed="10"/>
        <rFont val="Arial"/>
        <family val="2"/>
      </rPr>
      <t>(hh:mm:ss)</t>
    </r>
    <r>
      <rPr>
        <b/>
        <i/>
        <sz val="11"/>
        <rFont val="Arial"/>
        <family val="2"/>
      </rPr>
      <t xml:space="preserve"> : </t>
    </r>
  </si>
  <si>
    <r>
      <rPr>
        <b/>
        <i/>
        <sz val="11"/>
        <rFont val="Arial"/>
        <family val="2"/>
      </rPr>
      <t xml:space="preserve">Entrez le temps que vous souhaitez réaliser au Marathon </t>
    </r>
    <r>
      <rPr>
        <b/>
        <i/>
        <sz val="11"/>
        <color indexed="10"/>
        <rFont val="Arial"/>
        <family val="2"/>
      </rPr>
      <t>(hh:mm:ss)</t>
    </r>
    <r>
      <rPr>
        <b/>
        <i/>
        <sz val="11"/>
        <rFont val="Arial"/>
        <family val="2"/>
      </rPr>
      <t xml:space="preserve"> :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</si>
</sst>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  <numFmt numFmtId="167" formatCode="h:mm:ss;@"/>
    <numFmt numFmtId="168" formatCode="h:mm:ss"/>
    <numFmt numFmtId="169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0"/>
      <name val="Arial"/>
      <family val="2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4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5"/>
      <color indexed="54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Fon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4" borderId="11" applyNumberFormat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20" fillId="25" borderId="12" xfId="0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166" fontId="23" fillId="25" borderId="14" xfId="0" applyNumberFormat="1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6" fontId="24" fillId="0" borderId="12" xfId="0" applyNumberFormat="1" applyFont="1" applyBorder="1" applyAlignment="1" applyProtection="1">
      <alignment horizontal="center"/>
      <protection hidden="1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8" borderId="12" xfId="0" applyFont="1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3" fillId="17" borderId="12" xfId="0" applyFont="1" applyFill="1" applyBorder="1" applyAlignment="1">
      <alignment horizontal="center"/>
    </xf>
    <xf numFmtId="166" fontId="24" fillId="0" borderId="0" xfId="0" applyNumberFormat="1" applyFont="1" applyBorder="1" applyAlignment="1" applyProtection="1">
      <alignment horizontal="center"/>
      <protection hidden="1"/>
    </xf>
    <xf numFmtId="167" fontId="0" fillId="0" borderId="0" xfId="0" applyNumberFormat="1" applyAlignment="1">
      <alignment/>
    </xf>
    <xf numFmtId="0" fontId="19" fillId="25" borderId="18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26" fillId="25" borderId="20" xfId="0" applyFont="1" applyFill="1" applyBorder="1" applyAlignment="1">
      <alignment horizontal="center"/>
    </xf>
    <xf numFmtId="0" fontId="26" fillId="25" borderId="21" xfId="0" applyFont="1" applyFill="1" applyBorder="1" applyAlignment="1">
      <alignment horizontal="center"/>
    </xf>
    <xf numFmtId="0" fontId="19" fillId="25" borderId="22" xfId="0" applyFont="1" applyFill="1" applyBorder="1" applyAlignment="1">
      <alignment horizontal="center"/>
    </xf>
    <xf numFmtId="0" fontId="23" fillId="25" borderId="23" xfId="0" applyFont="1" applyFill="1" applyBorder="1" applyAlignment="1">
      <alignment horizontal="center"/>
    </xf>
    <xf numFmtId="0" fontId="23" fillId="25" borderId="24" xfId="0" applyFont="1" applyFill="1" applyBorder="1" applyAlignment="1">
      <alignment horizontal="center"/>
    </xf>
    <xf numFmtId="0" fontId="23" fillId="25" borderId="25" xfId="0" applyFont="1" applyFill="1" applyBorder="1" applyAlignment="1">
      <alignment horizontal="center"/>
    </xf>
    <xf numFmtId="0" fontId="23" fillId="25" borderId="26" xfId="0" applyFont="1" applyFill="1" applyBorder="1" applyAlignment="1">
      <alignment horizontal="center"/>
    </xf>
    <xf numFmtId="0" fontId="23" fillId="25" borderId="27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23" fillId="25" borderId="3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23" fillId="25" borderId="34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10" borderId="16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21" fontId="27" fillId="0" borderId="38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168" fontId="27" fillId="0" borderId="39" xfId="0" applyNumberFormat="1" applyFont="1" applyBorder="1" applyAlignment="1">
      <alignment horizontal="center"/>
    </xf>
    <xf numFmtId="10" fontId="27" fillId="0" borderId="39" xfId="0" applyNumberFormat="1" applyFont="1" applyBorder="1" applyAlignment="1">
      <alignment horizontal="center"/>
    </xf>
    <xf numFmtId="0" fontId="27" fillId="10" borderId="12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21" fontId="27" fillId="0" borderId="0" xfId="0" applyNumberFormat="1" applyFont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1" fontId="27" fillId="0" borderId="1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7" fillId="25" borderId="12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21" fontId="31" fillId="24" borderId="23" xfId="0" applyNumberFormat="1" applyFont="1" applyFill="1" applyBorder="1" applyAlignment="1">
      <alignment horizontal="center"/>
    </xf>
    <xf numFmtId="0" fontId="31" fillId="25" borderId="23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23" fillId="7" borderId="27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/>
    </xf>
    <xf numFmtId="21" fontId="33" fillId="24" borderId="12" xfId="0" applyNumberFormat="1" applyFont="1" applyFill="1" applyBorder="1" applyAlignment="1">
      <alignment horizontal="center"/>
    </xf>
    <xf numFmtId="21" fontId="34" fillId="21" borderId="12" xfId="0" applyNumberFormat="1" applyFont="1" applyFill="1" applyBorder="1" applyAlignment="1">
      <alignment horizontal="center"/>
    </xf>
    <xf numFmtId="21" fontId="34" fillId="4" borderId="12" xfId="0" applyNumberFormat="1" applyFont="1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21" fontId="35" fillId="20" borderId="12" xfId="0" applyNumberFormat="1" applyFont="1" applyFill="1" applyBorder="1" applyAlignment="1">
      <alignment horizontal="center"/>
    </xf>
    <xf numFmtId="21" fontId="36" fillId="20" borderId="12" xfId="0" applyNumberFormat="1" applyFont="1" applyFill="1" applyBorder="1" applyAlignment="1">
      <alignment horizontal="center"/>
    </xf>
    <xf numFmtId="21" fontId="36" fillId="20" borderId="32" xfId="0" applyNumberFormat="1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2" fontId="33" fillId="6" borderId="12" xfId="0" applyNumberFormat="1" applyFont="1" applyFill="1" applyBorder="1" applyAlignment="1">
      <alignment horizontal="center"/>
    </xf>
    <xf numFmtId="2" fontId="37" fillId="6" borderId="12" xfId="0" applyNumberFormat="1" applyFont="1" applyFill="1" applyBorder="1" applyAlignment="1">
      <alignment horizontal="center"/>
    </xf>
    <xf numFmtId="10" fontId="33" fillId="6" borderId="12" xfId="0" applyNumberFormat="1" applyFont="1" applyFill="1" applyBorder="1" applyAlignment="1">
      <alignment horizontal="center"/>
    </xf>
    <xf numFmtId="10" fontId="0" fillId="6" borderId="12" xfId="0" applyNumberFormat="1" applyFill="1" applyBorder="1" applyAlignment="1">
      <alignment horizontal="center"/>
    </xf>
    <xf numFmtId="21" fontId="34" fillId="21" borderId="32" xfId="0" applyNumberFormat="1" applyFont="1" applyFill="1" applyBorder="1" applyAlignment="1">
      <alignment horizontal="center"/>
    </xf>
    <xf numFmtId="0" fontId="23" fillId="20" borderId="40" xfId="0" applyFont="1" applyFill="1" applyBorder="1" applyAlignment="1">
      <alignment horizontal="center"/>
    </xf>
    <xf numFmtId="21" fontId="35" fillId="20" borderId="41" xfId="0" applyNumberFormat="1" applyFont="1" applyFill="1" applyBorder="1" applyAlignment="1">
      <alignment horizontal="center"/>
    </xf>
    <xf numFmtId="21" fontId="36" fillId="20" borderId="16" xfId="0" applyNumberFormat="1" applyFont="1" applyFill="1" applyBorder="1" applyAlignment="1">
      <alignment horizontal="center"/>
    </xf>
    <xf numFmtId="21" fontId="36" fillId="20" borderId="42" xfId="0" applyNumberFormat="1" applyFon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19" fillId="25" borderId="4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3" fillId="25" borderId="23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3" fillId="7" borderId="12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Note 1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P5" sqref="P5"/>
    </sheetView>
  </sheetViews>
  <sheetFormatPr defaultColWidth="11.00390625" defaultRowHeight="12.75"/>
  <sheetData>
    <row r="1" spans="1:11" ht="15.75">
      <c r="A1" s="1" t="s">
        <v>0</v>
      </c>
      <c r="B1" s="2" t="s">
        <v>1</v>
      </c>
      <c r="C1" s="3">
        <v>19.4</v>
      </c>
      <c r="D1" s="4" t="s">
        <v>2</v>
      </c>
      <c r="E1" s="1" t="s">
        <v>3</v>
      </c>
      <c r="F1" s="2" t="s">
        <v>4</v>
      </c>
      <c r="G1" s="5">
        <v>167</v>
      </c>
      <c r="H1" s="2" t="s">
        <v>5</v>
      </c>
      <c r="I1" s="5">
        <v>37</v>
      </c>
      <c r="J1" s="6"/>
      <c r="K1" s="6"/>
    </row>
    <row r="2" spans="1:11" ht="15.75">
      <c r="A2" s="6"/>
      <c r="B2" s="7"/>
      <c r="C2" s="8"/>
      <c r="D2" s="9"/>
      <c r="E2" s="6"/>
      <c r="F2" s="6"/>
      <c r="G2" s="6"/>
      <c r="H2" s="6"/>
      <c r="I2" s="6"/>
      <c r="J2" s="6"/>
      <c r="K2" s="6"/>
    </row>
    <row r="3" spans="2:7" ht="12.75">
      <c r="B3" s="10" t="s">
        <v>6</v>
      </c>
      <c r="C3" s="11" t="s">
        <v>7</v>
      </c>
      <c r="D3" s="11" t="s">
        <v>8</v>
      </c>
      <c r="E3" s="12" t="s">
        <v>9</v>
      </c>
      <c r="F3" s="13" t="s">
        <v>10</v>
      </c>
      <c r="G3" s="14" t="s">
        <v>11</v>
      </c>
    </row>
    <row r="4" spans="1:10" ht="15" customHeight="1">
      <c r="A4" s="97" t="s">
        <v>12</v>
      </c>
      <c r="B4" s="15" t="s">
        <v>13</v>
      </c>
      <c r="C4" s="16">
        <v>50</v>
      </c>
      <c r="D4" s="16">
        <f aca="true" t="shared" si="0" ref="D4:D14">$C$1*$C4/100</f>
        <v>9.7</v>
      </c>
      <c r="E4" s="17">
        <f aca="true" t="shared" si="1" ref="E4:E14">((1000*0.04167)/($C$1*10*$C4))</f>
        <v>0.004295876288659794</v>
      </c>
      <c r="F4" s="17">
        <f aca="true" t="shared" si="2" ref="F4:F14">((100*0.04167)/($C$1*10*$C4))</f>
        <v>0.00042958762886597936</v>
      </c>
      <c r="G4" s="16">
        <f>((G1-I1)*C4/100)+I1</f>
        <v>102</v>
      </c>
      <c r="J4" s="18"/>
    </row>
    <row r="5" spans="1:10" ht="15">
      <c r="A5" s="97"/>
      <c r="B5" s="98">
        <v>1</v>
      </c>
      <c r="C5" s="16">
        <v>60</v>
      </c>
      <c r="D5" s="16">
        <f t="shared" si="0"/>
        <v>11.64</v>
      </c>
      <c r="E5" s="17">
        <f t="shared" si="1"/>
        <v>0.003579896907216495</v>
      </c>
      <c r="F5" s="17">
        <f t="shared" si="2"/>
        <v>0.0003579896907216495</v>
      </c>
      <c r="G5" s="16">
        <f>((G1-I1)*C5/100)+I1</f>
        <v>115</v>
      </c>
      <c r="H5" s="18"/>
      <c r="J5" s="18"/>
    </row>
    <row r="6" spans="1:12" ht="15">
      <c r="A6" s="97"/>
      <c r="B6" s="98"/>
      <c r="C6" s="16">
        <v>65</v>
      </c>
      <c r="D6" s="16">
        <f t="shared" si="0"/>
        <v>12.61</v>
      </c>
      <c r="E6" s="17">
        <f t="shared" si="1"/>
        <v>0.0033045202220459953</v>
      </c>
      <c r="F6" s="17">
        <f t="shared" si="2"/>
        <v>0.0003304520222045995</v>
      </c>
      <c r="G6" s="16">
        <f>((G1-I1)*C6/100)+I1</f>
        <v>121.5</v>
      </c>
      <c r="H6" s="18"/>
      <c r="J6" s="18"/>
      <c r="L6" s="19"/>
    </row>
    <row r="7" spans="1:10" ht="15">
      <c r="A7" s="97"/>
      <c r="B7" s="99">
        <v>2</v>
      </c>
      <c r="C7" s="16">
        <v>70</v>
      </c>
      <c r="D7" s="16">
        <f t="shared" si="0"/>
        <v>13.58</v>
      </c>
      <c r="E7" s="17">
        <f t="shared" si="1"/>
        <v>0.0030684830633284244</v>
      </c>
      <c r="F7" s="17">
        <f t="shared" si="2"/>
        <v>0.0003068483063328424</v>
      </c>
      <c r="G7" s="16">
        <f>((G1-I1)*C7/100)+I1</f>
        <v>128</v>
      </c>
      <c r="H7" s="18"/>
      <c r="J7" s="18"/>
    </row>
    <row r="8" spans="1:8" ht="15">
      <c r="A8" s="97"/>
      <c r="B8" s="99"/>
      <c r="C8" s="16">
        <v>75</v>
      </c>
      <c r="D8" s="16">
        <f t="shared" si="0"/>
        <v>14.55</v>
      </c>
      <c r="E8" s="17">
        <f t="shared" si="1"/>
        <v>0.002863917525773196</v>
      </c>
      <c r="F8" s="17">
        <f t="shared" si="2"/>
        <v>0.00028639175257731957</v>
      </c>
      <c r="G8" s="16">
        <f>((G1-I1)*C8/100)+I1</f>
        <v>134.5</v>
      </c>
      <c r="H8" s="18"/>
    </row>
    <row r="9" spans="1:8" ht="15" customHeight="1">
      <c r="A9" s="97" t="s">
        <v>14</v>
      </c>
      <c r="B9" s="20" t="s">
        <v>15</v>
      </c>
      <c r="C9" s="16">
        <v>80</v>
      </c>
      <c r="D9" s="16">
        <f t="shared" si="0"/>
        <v>15.52</v>
      </c>
      <c r="E9" s="17">
        <f t="shared" si="1"/>
        <v>0.002684922680412371</v>
      </c>
      <c r="F9" s="17">
        <f t="shared" si="2"/>
        <v>0.0002684922680412371</v>
      </c>
      <c r="G9" s="16">
        <f>((G1-I1)*C9/100)+I1</f>
        <v>141</v>
      </c>
      <c r="H9" s="18"/>
    </row>
    <row r="10" spans="1:7" ht="15" customHeight="1">
      <c r="A10" s="97"/>
      <c r="B10" s="21" t="s">
        <v>16</v>
      </c>
      <c r="C10" s="16">
        <v>85</v>
      </c>
      <c r="D10" s="16">
        <f t="shared" si="0"/>
        <v>16.49</v>
      </c>
      <c r="E10" s="17">
        <f t="shared" si="1"/>
        <v>0.00252698605215282</v>
      </c>
      <c r="F10" s="17">
        <f t="shared" si="2"/>
        <v>0.00025269860521528196</v>
      </c>
      <c r="G10" s="16">
        <f>((G1-I1)*C10/100)+I1</f>
        <v>147.5</v>
      </c>
    </row>
    <row r="11" spans="1:7" ht="15">
      <c r="A11" s="97"/>
      <c r="B11" s="22" t="s">
        <v>17</v>
      </c>
      <c r="C11" s="16">
        <v>90</v>
      </c>
      <c r="D11" s="16">
        <f t="shared" si="0"/>
        <v>17.459999999999997</v>
      </c>
      <c r="E11" s="17">
        <f t="shared" si="1"/>
        <v>0.00238659793814433</v>
      </c>
      <c r="F11" s="17">
        <f t="shared" si="2"/>
        <v>0.00023865979381443298</v>
      </c>
      <c r="G11" s="16">
        <f>((G1-I1)*C11/100)+I1</f>
        <v>154</v>
      </c>
    </row>
    <row r="12" spans="1:9" ht="15">
      <c r="A12" s="93" t="s">
        <v>1</v>
      </c>
      <c r="B12" s="23" t="s">
        <v>18</v>
      </c>
      <c r="C12" s="16">
        <v>95</v>
      </c>
      <c r="D12" s="16">
        <f t="shared" si="0"/>
        <v>18.429999999999996</v>
      </c>
      <c r="E12" s="17">
        <f t="shared" si="1"/>
        <v>0.00226098752034726</v>
      </c>
      <c r="F12" s="17">
        <f t="shared" si="2"/>
        <v>0.00022609875203472599</v>
      </c>
      <c r="G12" s="16">
        <f>((G1-I1)*C12/100)+I1</f>
        <v>160.5</v>
      </c>
      <c r="I12" s="24"/>
    </row>
    <row r="13" spans="1:10" ht="15">
      <c r="A13" s="93"/>
      <c r="B13" s="23" t="s">
        <v>19</v>
      </c>
      <c r="C13" s="16">
        <v>100</v>
      </c>
      <c r="D13" s="16">
        <f t="shared" si="0"/>
        <v>19.4</v>
      </c>
      <c r="E13" s="17">
        <f t="shared" si="1"/>
        <v>0.002147938144329897</v>
      </c>
      <c r="F13" s="17">
        <f t="shared" si="2"/>
        <v>0.00021479381443298968</v>
      </c>
      <c r="G13" s="16">
        <f>((G1-I1)*C13/100)+I1</f>
        <v>167</v>
      </c>
      <c r="I13" s="17"/>
      <c r="J13" s="18"/>
    </row>
    <row r="14" spans="1:11" ht="15">
      <c r="A14" s="93"/>
      <c r="B14" s="23" t="s">
        <v>20</v>
      </c>
      <c r="C14" s="16">
        <v>105</v>
      </c>
      <c r="D14" s="16">
        <f t="shared" si="0"/>
        <v>20.369999999999997</v>
      </c>
      <c r="E14" s="17">
        <f t="shared" si="1"/>
        <v>0.002045655375552283</v>
      </c>
      <c r="F14" s="17">
        <f t="shared" si="2"/>
        <v>0.00020456553755522828</v>
      </c>
      <c r="G14" s="16" t="s">
        <v>21</v>
      </c>
      <c r="K14" s="25"/>
    </row>
    <row r="16" spans="1:15" ht="15.75">
      <c r="A16" s="6"/>
      <c r="B16" s="94" t="s">
        <v>22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ht="15.75">
      <c r="A17" s="26" t="s">
        <v>23</v>
      </c>
      <c r="B17" s="95" t="s">
        <v>24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 ht="15.75">
      <c r="A18" s="27" t="s">
        <v>25</v>
      </c>
      <c r="B18" s="28">
        <v>100</v>
      </c>
      <c r="C18" s="28">
        <v>200</v>
      </c>
      <c r="D18" s="28">
        <v>300</v>
      </c>
      <c r="E18" s="28">
        <v>400</v>
      </c>
      <c r="F18" s="28">
        <v>500</v>
      </c>
      <c r="G18" s="28">
        <v>600</v>
      </c>
      <c r="H18" s="28">
        <v>800</v>
      </c>
      <c r="I18" s="28">
        <v>1000</v>
      </c>
      <c r="J18" s="28">
        <v>1500</v>
      </c>
      <c r="K18" s="28">
        <v>2000</v>
      </c>
      <c r="L18" s="29">
        <v>3000</v>
      </c>
      <c r="M18" s="28">
        <v>4000</v>
      </c>
      <c r="N18" s="29">
        <v>5000</v>
      </c>
      <c r="O18" s="28">
        <v>10000</v>
      </c>
    </row>
    <row r="19" spans="1:15" ht="15.75">
      <c r="A19" s="30">
        <v>70</v>
      </c>
      <c r="B19" s="17">
        <f aca="true" t="shared" si="3" ref="B19:B26">((B$18*0.04167)/($C$1*10*$A19))</f>
        <v>0.0003068483063328424</v>
      </c>
      <c r="C19" s="17">
        <f aca="true" t="shared" si="4" ref="C19:C26">((C$18*0.04167)/($C$1*10*$A19))</f>
        <v>0.0006136966126656848</v>
      </c>
      <c r="D19" s="17">
        <f aca="true" t="shared" si="5" ref="D19:D26">((D$18*0.04167)/($C$1*10*$A19))</f>
        <v>0.0009205449189985272</v>
      </c>
      <c r="E19" s="17">
        <f aca="true" t="shared" si="6" ref="E19:E26">((E$18*0.04167)/($C$1*10*$A19))</f>
        <v>0.0012273932253313697</v>
      </c>
      <c r="F19" s="17">
        <f aca="true" t="shared" si="7" ref="F19:F26">((F$18*0.04167)/($C$1*10*$A19))</f>
        <v>0.0015342415316642122</v>
      </c>
      <c r="G19" s="17">
        <f aca="true" t="shared" si="8" ref="G19:G26">((G$18*0.04167)/($C$1*10*$A19))</f>
        <v>0.0018410898379970543</v>
      </c>
      <c r="H19" s="17">
        <f aca="true" t="shared" si="9" ref="H19:H26">((H$18*0.04167)/($C$1*10*$A19))</f>
        <v>0.0024547864506627394</v>
      </c>
      <c r="I19" s="17">
        <f aca="true" t="shared" si="10" ref="I19:I26">((I$18*0.04167)/($C$1*10*$A19))</f>
        <v>0.0030684830633284244</v>
      </c>
      <c r="J19" s="17">
        <f aca="true" t="shared" si="11" ref="J19:J26">((J$18*0.04167)/($C$1*10*$A19))</f>
        <v>0.004602724594992636</v>
      </c>
      <c r="K19" s="17">
        <f aca="true" t="shared" si="12" ref="K19:K26">((K$18*0.04167)/($C$1*10*$A19))</f>
        <v>0.006136966126656849</v>
      </c>
      <c r="L19" s="17">
        <f aca="true" t="shared" si="13" ref="L19:L26">((L$18*0.04167)/($C$1*10*$A19))</f>
        <v>0.009205449189985272</v>
      </c>
      <c r="M19" s="17">
        <f aca="true" t="shared" si="14" ref="M19:M26">((M$18*0.04167)/($C$1*10*$A19))</f>
        <v>0.012273932253313698</v>
      </c>
      <c r="N19" s="17">
        <f aca="true" t="shared" si="15" ref="N19:N26">((N$18*0.04167)/($C$1*10*$A19))</f>
        <v>0.01534241531664212</v>
      </c>
      <c r="O19" s="17">
        <f aca="true" t="shared" si="16" ref="O19:O26">((O$18*0.04167)/($C$1*10*$A19))</f>
        <v>0.03068483063328424</v>
      </c>
    </row>
    <row r="20" spans="1:15" ht="15.75">
      <c r="A20" s="30">
        <v>80</v>
      </c>
      <c r="B20" s="17">
        <f t="shared" si="3"/>
        <v>0.0002684922680412371</v>
      </c>
      <c r="C20" s="17">
        <f t="shared" si="4"/>
        <v>0.0005369845360824742</v>
      </c>
      <c r="D20" s="17">
        <f t="shared" si="5"/>
        <v>0.0008054768041237113</v>
      </c>
      <c r="E20" s="17">
        <f t="shared" si="6"/>
        <v>0.0010739690721649484</v>
      </c>
      <c r="F20" s="17">
        <f t="shared" si="7"/>
        <v>0.0013424613402061856</v>
      </c>
      <c r="G20" s="17">
        <f t="shared" si="8"/>
        <v>0.0016109536082474225</v>
      </c>
      <c r="H20" s="17">
        <f t="shared" si="9"/>
        <v>0.002147938144329897</v>
      </c>
      <c r="I20" s="17">
        <f t="shared" si="10"/>
        <v>0.002684922680412371</v>
      </c>
      <c r="J20" s="17">
        <f t="shared" si="11"/>
        <v>0.0040273840206185565</v>
      </c>
      <c r="K20" s="17">
        <f t="shared" si="12"/>
        <v>0.005369845360824742</v>
      </c>
      <c r="L20" s="17">
        <f t="shared" si="13"/>
        <v>0.008054768041237113</v>
      </c>
      <c r="M20" s="17">
        <f t="shared" si="14"/>
        <v>0.010739690721649485</v>
      </c>
      <c r="N20" s="17">
        <f t="shared" si="15"/>
        <v>0.013424613402061854</v>
      </c>
      <c r="O20" s="17">
        <f t="shared" si="16"/>
        <v>0.02684922680412371</v>
      </c>
    </row>
    <row r="21" spans="1:15" ht="15.75">
      <c r="A21" s="30">
        <v>85</v>
      </c>
      <c r="B21" s="17">
        <f t="shared" si="3"/>
        <v>0.00025269860521528196</v>
      </c>
      <c r="C21" s="17">
        <f t="shared" si="4"/>
        <v>0.0005053972104305639</v>
      </c>
      <c r="D21" s="17">
        <f t="shared" si="5"/>
        <v>0.000758095815645846</v>
      </c>
      <c r="E21" s="17">
        <f t="shared" si="6"/>
        <v>0.0010107944208611278</v>
      </c>
      <c r="F21" s="17">
        <f t="shared" si="7"/>
        <v>0.00126349302607641</v>
      </c>
      <c r="G21" s="17">
        <f t="shared" si="8"/>
        <v>0.001516191631291692</v>
      </c>
      <c r="H21" s="17">
        <f t="shared" si="9"/>
        <v>0.0020215888417222556</v>
      </c>
      <c r="I21" s="17">
        <f t="shared" si="10"/>
        <v>0.00252698605215282</v>
      </c>
      <c r="J21" s="17">
        <f t="shared" si="11"/>
        <v>0.0037904790782292298</v>
      </c>
      <c r="K21" s="17">
        <f t="shared" si="12"/>
        <v>0.00505397210430564</v>
      </c>
      <c r="L21" s="17">
        <f t="shared" si="13"/>
        <v>0.0075809581564584595</v>
      </c>
      <c r="M21" s="17">
        <f t="shared" si="14"/>
        <v>0.01010794420861128</v>
      </c>
      <c r="N21" s="17">
        <f t="shared" si="15"/>
        <v>0.012634930260764099</v>
      </c>
      <c r="O21" s="17">
        <f t="shared" si="16"/>
        <v>0.025269860521528197</v>
      </c>
    </row>
    <row r="22" spans="1:15" ht="15.75">
      <c r="A22" s="30">
        <v>90</v>
      </c>
      <c r="B22" s="17">
        <f t="shared" si="3"/>
        <v>0.00023865979381443298</v>
      </c>
      <c r="C22" s="17">
        <f t="shared" si="4"/>
        <v>0.00047731958762886595</v>
      </c>
      <c r="D22" s="17">
        <f t="shared" si="5"/>
        <v>0.000715979381443299</v>
      </c>
      <c r="E22" s="17">
        <f t="shared" si="6"/>
        <v>0.0009546391752577319</v>
      </c>
      <c r="F22" s="17">
        <f t="shared" si="7"/>
        <v>0.001193298969072165</v>
      </c>
      <c r="G22" s="17">
        <f t="shared" si="8"/>
        <v>0.001431958762886598</v>
      </c>
      <c r="H22" s="17">
        <f t="shared" si="9"/>
        <v>0.0019092783505154638</v>
      </c>
      <c r="I22" s="17">
        <f t="shared" si="10"/>
        <v>0.00238659793814433</v>
      </c>
      <c r="J22" s="17">
        <f t="shared" si="11"/>
        <v>0.0035798969072164946</v>
      </c>
      <c r="K22" s="17">
        <f t="shared" si="12"/>
        <v>0.00477319587628866</v>
      </c>
      <c r="L22" s="17">
        <f t="shared" si="13"/>
        <v>0.007159793814432989</v>
      </c>
      <c r="M22" s="17">
        <f t="shared" si="14"/>
        <v>0.00954639175257732</v>
      </c>
      <c r="N22" s="17">
        <f t="shared" si="15"/>
        <v>0.01193298969072165</v>
      </c>
      <c r="O22" s="17">
        <f t="shared" si="16"/>
        <v>0.0238659793814433</v>
      </c>
    </row>
    <row r="23" spans="1:15" ht="15.75">
      <c r="A23" s="30">
        <v>95</v>
      </c>
      <c r="B23" s="17">
        <f t="shared" si="3"/>
        <v>0.00022609875203472599</v>
      </c>
      <c r="C23" s="17">
        <f t="shared" si="4"/>
        <v>0.00045219750406945197</v>
      </c>
      <c r="D23" s="17">
        <f t="shared" si="5"/>
        <v>0.0006782962561041779</v>
      </c>
      <c r="E23" s="17">
        <f t="shared" si="6"/>
        <v>0.0009043950081389039</v>
      </c>
      <c r="F23" s="17">
        <f t="shared" si="7"/>
        <v>0.00113049376017363</v>
      </c>
      <c r="G23" s="17">
        <f t="shared" si="8"/>
        <v>0.0013565925122083558</v>
      </c>
      <c r="H23" s="17">
        <f t="shared" si="9"/>
        <v>0.0018087900162778079</v>
      </c>
      <c r="I23" s="17">
        <f t="shared" si="10"/>
        <v>0.00226098752034726</v>
      </c>
      <c r="J23" s="17">
        <f t="shared" si="11"/>
        <v>0.0033914812805208895</v>
      </c>
      <c r="K23" s="17">
        <f t="shared" si="12"/>
        <v>0.00452197504069452</v>
      </c>
      <c r="L23" s="17">
        <f t="shared" si="13"/>
        <v>0.006782962561041779</v>
      </c>
      <c r="M23" s="17">
        <f t="shared" si="14"/>
        <v>0.00904395008138904</v>
      </c>
      <c r="N23" s="17">
        <f t="shared" si="15"/>
        <v>0.011304937601736299</v>
      </c>
      <c r="O23" s="17">
        <f t="shared" si="16"/>
        <v>0.022609875203472598</v>
      </c>
    </row>
    <row r="24" spans="1:17" ht="15.75">
      <c r="A24" s="30">
        <v>100</v>
      </c>
      <c r="B24" s="17">
        <f t="shared" si="3"/>
        <v>0.00021479381443298968</v>
      </c>
      <c r="C24" s="17">
        <f t="shared" si="4"/>
        <v>0.00042958762886597936</v>
      </c>
      <c r="D24" s="17">
        <f t="shared" si="5"/>
        <v>0.000644381443298969</v>
      </c>
      <c r="E24" s="17">
        <f t="shared" si="6"/>
        <v>0.0008591752577319587</v>
      </c>
      <c r="F24" s="17">
        <f t="shared" si="7"/>
        <v>0.0010739690721649484</v>
      </c>
      <c r="G24" s="17">
        <f t="shared" si="8"/>
        <v>0.001288762886597938</v>
      </c>
      <c r="H24" s="17">
        <f t="shared" si="9"/>
        <v>0.0017183505154639174</v>
      </c>
      <c r="I24" s="17">
        <f t="shared" si="10"/>
        <v>0.002147938144329897</v>
      </c>
      <c r="J24" s="17">
        <f t="shared" si="11"/>
        <v>0.003221907216494845</v>
      </c>
      <c r="K24" s="17">
        <f t="shared" si="12"/>
        <v>0.004295876288659794</v>
      </c>
      <c r="L24" s="17">
        <f t="shared" si="13"/>
        <v>0.00644381443298969</v>
      </c>
      <c r="M24" s="17">
        <f t="shared" si="14"/>
        <v>0.008591752577319587</v>
      </c>
      <c r="N24" s="17">
        <f t="shared" si="15"/>
        <v>0.010739690721649485</v>
      </c>
      <c r="O24" s="17">
        <f t="shared" si="16"/>
        <v>0.02147938144329897</v>
      </c>
      <c r="Q24" s="17"/>
    </row>
    <row r="25" spans="1:15" ht="15.75">
      <c r="A25" s="30">
        <v>105</v>
      </c>
      <c r="B25" s="17">
        <f t="shared" si="3"/>
        <v>0.00020456553755522828</v>
      </c>
      <c r="C25" s="17">
        <f t="shared" si="4"/>
        <v>0.00040913107511045656</v>
      </c>
      <c r="D25" s="17">
        <f t="shared" si="5"/>
        <v>0.0006136966126656848</v>
      </c>
      <c r="E25" s="17">
        <f t="shared" si="6"/>
        <v>0.0008182621502209131</v>
      </c>
      <c r="F25" s="17">
        <f t="shared" si="7"/>
        <v>0.0010228276877761414</v>
      </c>
      <c r="G25" s="17">
        <f t="shared" si="8"/>
        <v>0.0012273932253313697</v>
      </c>
      <c r="H25" s="17">
        <f t="shared" si="9"/>
        <v>0.0016365243004418262</v>
      </c>
      <c r="I25" s="17">
        <f t="shared" si="10"/>
        <v>0.002045655375552283</v>
      </c>
      <c r="J25" s="17">
        <f t="shared" si="11"/>
        <v>0.003068483063328424</v>
      </c>
      <c r="K25" s="17">
        <f t="shared" si="12"/>
        <v>0.004091310751104566</v>
      </c>
      <c r="L25" s="17">
        <f t="shared" si="13"/>
        <v>0.006136966126656848</v>
      </c>
      <c r="M25" s="17">
        <f t="shared" si="14"/>
        <v>0.008182621502209131</v>
      </c>
      <c r="N25" s="17">
        <f t="shared" si="15"/>
        <v>0.010228276877761414</v>
      </c>
      <c r="O25" s="17">
        <f t="shared" si="16"/>
        <v>0.020456553755522827</v>
      </c>
    </row>
    <row r="26" spans="1:15" ht="15.75">
      <c r="A26" s="30">
        <v>110</v>
      </c>
      <c r="B26" s="17">
        <f t="shared" si="3"/>
        <v>0.00019526710402999062</v>
      </c>
      <c r="C26" s="17">
        <f t="shared" si="4"/>
        <v>0.00039053420805998124</v>
      </c>
      <c r="D26" s="17">
        <f t="shared" si="5"/>
        <v>0.0005858013120899719</v>
      </c>
      <c r="E26" s="17">
        <f t="shared" si="6"/>
        <v>0.0007810684161199625</v>
      </c>
      <c r="F26" s="17">
        <f t="shared" si="7"/>
        <v>0.0009763355201499532</v>
      </c>
      <c r="G26" s="17">
        <f t="shared" si="8"/>
        <v>0.0011716026241799437</v>
      </c>
      <c r="H26" s="17">
        <f t="shared" si="9"/>
        <v>0.001562136832239925</v>
      </c>
      <c r="I26" s="17">
        <f t="shared" si="10"/>
        <v>0.0019526710402999064</v>
      </c>
      <c r="J26" s="17">
        <f t="shared" si="11"/>
        <v>0.0029290065604498593</v>
      </c>
      <c r="K26" s="17">
        <f t="shared" si="12"/>
        <v>0.003905342080599813</v>
      </c>
      <c r="L26" s="17">
        <f t="shared" si="13"/>
        <v>0.005858013120899719</v>
      </c>
      <c r="M26" s="17">
        <f t="shared" si="14"/>
        <v>0.007810684161199626</v>
      </c>
      <c r="N26" s="17">
        <f t="shared" si="15"/>
        <v>0.009763355201499532</v>
      </c>
      <c r="O26" s="17">
        <f t="shared" si="16"/>
        <v>0.019526710402999064</v>
      </c>
    </row>
    <row r="27" ht="12.75">
      <c r="D27" s="18"/>
    </row>
    <row r="28" spans="3:14" ht="15" customHeight="1">
      <c r="C28" s="96" t="s">
        <v>26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5" customHeight="1">
      <c r="A29" s="32" t="s">
        <v>7</v>
      </c>
      <c r="B29" s="31" t="s">
        <v>8</v>
      </c>
      <c r="C29" s="10">
        <v>0.5</v>
      </c>
      <c r="D29" s="33">
        <v>1</v>
      </c>
      <c r="E29" s="33">
        <v>2</v>
      </c>
      <c r="F29" s="33">
        <v>3</v>
      </c>
      <c r="G29" s="33">
        <v>4</v>
      </c>
      <c r="H29" s="33">
        <v>80</v>
      </c>
      <c r="I29" s="33">
        <v>8</v>
      </c>
      <c r="J29" s="33">
        <v>60</v>
      </c>
      <c r="K29" s="33">
        <v>12</v>
      </c>
      <c r="L29" s="33">
        <v>15</v>
      </c>
      <c r="M29" s="33">
        <v>20</v>
      </c>
      <c r="N29" s="34">
        <v>30</v>
      </c>
    </row>
    <row r="30" spans="1:14" ht="15" customHeight="1">
      <c r="A30" s="35">
        <v>50</v>
      </c>
      <c r="B30" s="36">
        <f aca="true" t="shared" si="17" ref="B30:B38">$C$1*$A30/100</f>
        <v>9.7</v>
      </c>
      <c r="C30" s="37">
        <f aca="true" t="shared" si="18" ref="C30:C38">$B30*1000/60*C$29</f>
        <v>80.83333333333333</v>
      </c>
      <c r="D30" s="38">
        <f aca="true" t="shared" si="19" ref="D30:N30">$B30*1000/60*D29</f>
        <v>161.66666666666666</v>
      </c>
      <c r="E30" s="38">
        <f t="shared" si="19"/>
        <v>323.3333333333333</v>
      </c>
      <c r="F30" s="38">
        <f t="shared" si="19"/>
        <v>485</v>
      </c>
      <c r="G30" s="38">
        <f t="shared" si="19"/>
        <v>646.6666666666666</v>
      </c>
      <c r="H30" s="38">
        <f t="shared" si="19"/>
        <v>12933.333333333332</v>
      </c>
      <c r="I30" s="38">
        <f t="shared" si="19"/>
        <v>1293.3333333333333</v>
      </c>
      <c r="J30" s="38">
        <f t="shared" si="19"/>
        <v>9700</v>
      </c>
      <c r="K30" s="38">
        <f t="shared" si="19"/>
        <v>1940</v>
      </c>
      <c r="L30" s="38">
        <f t="shared" si="19"/>
        <v>2425</v>
      </c>
      <c r="M30" s="38">
        <f t="shared" si="19"/>
        <v>3233.333333333333</v>
      </c>
      <c r="N30" s="39">
        <f t="shared" si="19"/>
        <v>4850</v>
      </c>
    </row>
    <row r="31" spans="1:14" ht="15" customHeight="1">
      <c r="A31" s="40">
        <v>65</v>
      </c>
      <c r="B31" s="41">
        <f t="shared" si="17"/>
        <v>12.61</v>
      </c>
      <c r="C31" s="42">
        <f t="shared" si="18"/>
        <v>105.08333333333333</v>
      </c>
      <c r="D31" s="43">
        <f aca="true" t="shared" si="20" ref="D31:D38">$B31*1000/60*D$29</f>
        <v>210.16666666666666</v>
      </c>
      <c r="E31" s="43">
        <f aca="true" t="shared" si="21" ref="E31:E38">$B31*1000/60*E$29</f>
        <v>420.3333333333333</v>
      </c>
      <c r="F31" s="43">
        <f aca="true" t="shared" si="22" ref="F31:F38">$B31*1000/60*F$29</f>
        <v>630.5</v>
      </c>
      <c r="G31" s="43">
        <f aca="true" t="shared" si="23" ref="G31:G38">$B31*1000/60*G$29</f>
        <v>840.6666666666666</v>
      </c>
      <c r="H31" s="43">
        <f aca="true" t="shared" si="24" ref="H31:H38">$B31*1000/60*H$29</f>
        <v>16813.333333333332</v>
      </c>
      <c r="I31" s="43">
        <f aca="true" t="shared" si="25" ref="I31:I38">$B31*1000/60*I$29</f>
        <v>1681.3333333333333</v>
      </c>
      <c r="J31" s="43">
        <f aca="true" t="shared" si="26" ref="J31:J38">$B31*1000/60*J$29</f>
        <v>12610</v>
      </c>
      <c r="K31" s="43">
        <f aca="true" t="shared" si="27" ref="K31:K38">$B31*1000/60*K$29</f>
        <v>2522</v>
      </c>
      <c r="L31" s="43">
        <f aca="true" t="shared" si="28" ref="L31:L38">$B31*1000/60*L$29</f>
        <v>3152.5</v>
      </c>
      <c r="M31" s="43">
        <f aca="true" t="shared" si="29" ref="M31:M38">$B31*1000/60*M$29</f>
        <v>4203.333333333333</v>
      </c>
      <c r="N31" s="44">
        <f aca="true" t="shared" si="30" ref="N31:N38">$B31*1000/60*N$29</f>
        <v>6305</v>
      </c>
    </row>
    <row r="32" spans="1:14" ht="15" customHeight="1">
      <c r="A32" s="40">
        <v>70</v>
      </c>
      <c r="B32" s="41">
        <f t="shared" si="17"/>
        <v>13.58</v>
      </c>
      <c r="C32" s="42">
        <f t="shared" si="18"/>
        <v>113.16666666666667</v>
      </c>
      <c r="D32" s="43">
        <f t="shared" si="20"/>
        <v>226.33333333333334</v>
      </c>
      <c r="E32" s="43">
        <f t="shared" si="21"/>
        <v>452.6666666666667</v>
      </c>
      <c r="F32" s="43">
        <f t="shared" si="22"/>
        <v>679</v>
      </c>
      <c r="G32" s="43">
        <f t="shared" si="23"/>
        <v>905.3333333333334</v>
      </c>
      <c r="H32" s="43">
        <f t="shared" si="24"/>
        <v>18106.666666666668</v>
      </c>
      <c r="I32" s="43">
        <f t="shared" si="25"/>
        <v>1810.6666666666667</v>
      </c>
      <c r="J32" s="43">
        <f t="shared" si="26"/>
        <v>13580</v>
      </c>
      <c r="K32" s="43">
        <f t="shared" si="27"/>
        <v>2716</v>
      </c>
      <c r="L32" s="43">
        <f t="shared" si="28"/>
        <v>3395</v>
      </c>
      <c r="M32" s="43">
        <f t="shared" si="29"/>
        <v>4526.666666666667</v>
      </c>
      <c r="N32" s="44">
        <f t="shared" si="30"/>
        <v>6790</v>
      </c>
    </row>
    <row r="33" spans="1:14" ht="15" customHeight="1">
      <c r="A33" s="40">
        <v>80</v>
      </c>
      <c r="B33" s="41">
        <f t="shared" si="17"/>
        <v>15.52</v>
      </c>
      <c r="C33" s="42">
        <f t="shared" si="18"/>
        <v>129.33333333333334</v>
      </c>
      <c r="D33" s="43">
        <f t="shared" si="20"/>
        <v>258.6666666666667</v>
      </c>
      <c r="E33" s="43">
        <f t="shared" si="21"/>
        <v>517.3333333333334</v>
      </c>
      <c r="F33" s="43">
        <f t="shared" si="22"/>
        <v>776</v>
      </c>
      <c r="G33" s="43">
        <f t="shared" si="23"/>
        <v>1034.6666666666667</v>
      </c>
      <c r="H33" s="43">
        <f t="shared" si="24"/>
        <v>20693.333333333336</v>
      </c>
      <c r="I33" s="43">
        <f t="shared" si="25"/>
        <v>2069.3333333333335</v>
      </c>
      <c r="J33" s="43">
        <f t="shared" si="26"/>
        <v>15520.000000000002</v>
      </c>
      <c r="K33" s="43">
        <f t="shared" si="27"/>
        <v>3104</v>
      </c>
      <c r="L33" s="43">
        <f t="shared" si="28"/>
        <v>3880.0000000000005</v>
      </c>
      <c r="M33" s="43">
        <f t="shared" si="29"/>
        <v>5173.333333333334</v>
      </c>
      <c r="N33" s="44">
        <f t="shared" si="30"/>
        <v>7760.000000000001</v>
      </c>
    </row>
    <row r="34" spans="1:14" ht="15" customHeight="1">
      <c r="A34" s="40">
        <v>85</v>
      </c>
      <c r="B34" s="41">
        <f t="shared" si="17"/>
        <v>16.49</v>
      </c>
      <c r="C34" s="42">
        <f t="shared" si="18"/>
        <v>137.41666666666666</v>
      </c>
      <c r="D34" s="43">
        <f t="shared" si="20"/>
        <v>274.8333333333333</v>
      </c>
      <c r="E34" s="43">
        <f t="shared" si="21"/>
        <v>549.6666666666666</v>
      </c>
      <c r="F34" s="43">
        <f t="shared" si="22"/>
        <v>824.5</v>
      </c>
      <c r="G34" s="43">
        <f t="shared" si="23"/>
        <v>1099.3333333333333</v>
      </c>
      <c r="H34" s="43">
        <f t="shared" si="24"/>
        <v>21986.666666666664</v>
      </c>
      <c r="I34" s="43">
        <f t="shared" si="25"/>
        <v>2198.6666666666665</v>
      </c>
      <c r="J34" s="43">
        <f t="shared" si="26"/>
        <v>16490</v>
      </c>
      <c r="K34" s="43">
        <f t="shared" si="27"/>
        <v>3298</v>
      </c>
      <c r="L34" s="43">
        <f t="shared" si="28"/>
        <v>4122.5</v>
      </c>
      <c r="M34" s="43">
        <f t="shared" si="29"/>
        <v>5496.666666666666</v>
      </c>
      <c r="N34" s="44">
        <f t="shared" si="30"/>
        <v>8245</v>
      </c>
    </row>
    <row r="35" spans="1:14" ht="15" customHeight="1">
      <c r="A35" s="40">
        <v>90</v>
      </c>
      <c r="B35" s="41">
        <f t="shared" si="17"/>
        <v>17.459999999999997</v>
      </c>
      <c r="C35" s="42">
        <f t="shared" si="18"/>
        <v>145.49999999999997</v>
      </c>
      <c r="D35" s="43">
        <f t="shared" si="20"/>
        <v>290.99999999999994</v>
      </c>
      <c r="E35" s="43">
        <f t="shared" si="21"/>
        <v>581.9999999999999</v>
      </c>
      <c r="F35" s="43">
        <f t="shared" si="22"/>
        <v>872.9999999999998</v>
      </c>
      <c r="G35" s="43">
        <f t="shared" si="23"/>
        <v>1163.9999999999998</v>
      </c>
      <c r="H35" s="43">
        <f t="shared" si="24"/>
        <v>23279.999999999996</v>
      </c>
      <c r="I35" s="43">
        <f t="shared" si="25"/>
        <v>2327.9999999999995</v>
      </c>
      <c r="J35" s="43">
        <f t="shared" si="26"/>
        <v>17459.999999999996</v>
      </c>
      <c r="K35" s="43">
        <f t="shared" si="27"/>
        <v>3491.999999999999</v>
      </c>
      <c r="L35" s="43">
        <f t="shared" si="28"/>
        <v>4364.999999999999</v>
      </c>
      <c r="M35" s="43">
        <f t="shared" si="29"/>
        <v>5819.999999999999</v>
      </c>
      <c r="N35" s="44">
        <f t="shared" si="30"/>
        <v>8729.999999999998</v>
      </c>
    </row>
    <row r="36" spans="1:14" ht="15" customHeight="1">
      <c r="A36" s="40">
        <v>95</v>
      </c>
      <c r="B36" s="41">
        <f t="shared" si="17"/>
        <v>18.429999999999996</v>
      </c>
      <c r="C36" s="42">
        <f t="shared" si="18"/>
        <v>153.58333333333331</v>
      </c>
      <c r="D36" s="43">
        <f t="shared" si="20"/>
        <v>307.16666666666663</v>
      </c>
      <c r="E36" s="43">
        <f t="shared" si="21"/>
        <v>614.3333333333333</v>
      </c>
      <c r="F36" s="43">
        <f t="shared" si="22"/>
        <v>921.4999999999999</v>
      </c>
      <c r="G36" s="43">
        <f t="shared" si="23"/>
        <v>1228.6666666666665</v>
      </c>
      <c r="H36" s="43">
        <f t="shared" si="24"/>
        <v>24573.33333333333</v>
      </c>
      <c r="I36" s="43">
        <f t="shared" si="25"/>
        <v>2457.333333333333</v>
      </c>
      <c r="J36" s="43">
        <f t="shared" si="26"/>
        <v>18429.999999999996</v>
      </c>
      <c r="K36" s="43">
        <f t="shared" si="27"/>
        <v>3685.9999999999995</v>
      </c>
      <c r="L36" s="43">
        <f t="shared" si="28"/>
        <v>4607.499999999999</v>
      </c>
      <c r="M36" s="43">
        <f t="shared" si="29"/>
        <v>6143.333333333332</v>
      </c>
      <c r="N36" s="44">
        <f t="shared" si="30"/>
        <v>9214.999999999998</v>
      </c>
    </row>
    <row r="37" spans="1:14" ht="15" customHeight="1">
      <c r="A37" s="40">
        <v>100</v>
      </c>
      <c r="B37" s="41">
        <f t="shared" si="17"/>
        <v>19.4</v>
      </c>
      <c r="C37" s="42">
        <f t="shared" si="18"/>
        <v>161.66666666666666</v>
      </c>
      <c r="D37" s="43">
        <f t="shared" si="20"/>
        <v>323.3333333333333</v>
      </c>
      <c r="E37" s="43">
        <f t="shared" si="21"/>
        <v>646.6666666666666</v>
      </c>
      <c r="F37" s="43">
        <f t="shared" si="22"/>
        <v>970</v>
      </c>
      <c r="G37" s="43">
        <f t="shared" si="23"/>
        <v>1293.3333333333333</v>
      </c>
      <c r="H37" s="43">
        <f t="shared" si="24"/>
        <v>25866.666666666664</v>
      </c>
      <c r="I37" s="43">
        <f t="shared" si="25"/>
        <v>2586.6666666666665</v>
      </c>
      <c r="J37" s="43">
        <f t="shared" si="26"/>
        <v>19400</v>
      </c>
      <c r="K37" s="43">
        <f t="shared" si="27"/>
        <v>3880</v>
      </c>
      <c r="L37" s="43">
        <f t="shared" si="28"/>
        <v>4850</v>
      </c>
      <c r="M37" s="43">
        <f t="shared" si="29"/>
        <v>6466.666666666666</v>
      </c>
      <c r="N37" s="44">
        <f t="shared" si="30"/>
        <v>9700</v>
      </c>
    </row>
    <row r="38" spans="1:14" ht="15" customHeight="1">
      <c r="A38" s="45">
        <v>105</v>
      </c>
      <c r="B38" s="46">
        <f t="shared" si="17"/>
        <v>20.369999999999997</v>
      </c>
      <c r="C38" s="47">
        <f t="shared" si="18"/>
        <v>169.74999999999997</v>
      </c>
      <c r="D38" s="48">
        <f t="shared" si="20"/>
        <v>339.49999999999994</v>
      </c>
      <c r="E38" s="48">
        <f t="shared" si="21"/>
        <v>678.9999999999999</v>
      </c>
      <c r="F38" s="48">
        <f t="shared" si="22"/>
        <v>1018.4999999999998</v>
      </c>
      <c r="G38" s="48">
        <f t="shared" si="23"/>
        <v>1357.9999999999998</v>
      </c>
      <c r="H38" s="48">
        <f t="shared" si="24"/>
        <v>27159.999999999996</v>
      </c>
      <c r="I38" s="48">
        <f t="shared" si="25"/>
        <v>2715.9999999999995</v>
      </c>
      <c r="J38" s="48">
        <f t="shared" si="26"/>
        <v>20369.999999999996</v>
      </c>
      <c r="K38" s="48">
        <f t="shared" si="27"/>
        <v>4073.999999999999</v>
      </c>
      <c r="L38" s="48">
        <f t="shared" si="28"/>
        <v>5092.499999999999</v>
      </c>
      <c r="M38" s="48">
        <f t="shared" si="29"/>
        <v>6789.999999999999</v>
      </c>
      <c r="N38" s="49">
        <f t="shared" si="30"/>
        <v>10184.999999999998</v>
      </c>
    </row>
  </sheetData>
  <sheetProtection selectLockedCells="1" selectUnlockedCells="1"/>
  <mergeCells count="8">
    <mergeCell ref="A12:A14"/>
    <mergeCell ref="B16:O16"/>
    <mergeCell ref="B17:O17"/>
    <mergeCell ref="C28:N28"/>
    <mergeCell ref="A4:A8"/>
    <mergeCell ref="B5:B6"/>
    <mergeCell ref="B7:B8"/>
    <mergeCell ref="A9:A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2" width="27.00390625" style="50" customWidth="1"/>
    <col min="3" max="3" width="26.7109375" style="50" customWidth="1"/>
    <col min="4" max="5" width="27.00390625" style="50" customWidth="1"/>
    <col min="6" max="6" width="15.8515625" style="51" customWidth="1"/>
    <col min="7" max="16384" width="11.421875" style="51" customWidth="1"/>
  </cols>
  <sheetData>
    <row r="1" spans="1:6" ht="18">
      <c r="A1" s="52" t="s">
        <v>27</v>
      </c>
      <c r="B1" s="52" t="s">
        <v>28</v>
      </c>
      <c r="C1" s="53" t="s">
        <v>29</v>
      </c>
      <c r="D1" s="53" t="s">
        <v>30</v>
      </c>
      <c r="E1" s="53" t="s">
        <v>31</v>
      </c>
      <c r="F1" s="53" t="s">
        <v>32</v>
      </c>
    </row>
    <row r="2" spans="1:6" ht="18">
      <c r="A2" s="54">
        <v>21.1</v>
      </c>
      <c r="B2" s="55">
        <v>0.05555555555555555</v>
      </c>
      <c r="C2" s="56">
        <f>A2/B2/24</f>
        <v>15.825000000000003</v>
      </c>
      <c r="D2" s="57">
        <f>360/C2</f>
        <v>22.748815165876774</v>
      </c>
      <c r="E2" s="58">
        <f>B2/A2</f>
        <v>0.002632964718272775</v>
      </c>
      <c r="F2" s="59">
        <f>C2/allures!C1</f>
        <v>0.8157216494845363</v>
      </c>
    </row>
    <row r="4" spans="1:4" ht="18">
      <c r="A4" s="60" t="s">
        <v>33</v>
      </c>
      <c r="B4" s="60" t="s">
        <v>34</v>
      </c>
      <c r="C4" s="61" t="s">
        <v>35</v>
      </c>
      <c r="D4" s="62">
        <v>0.041666666666666664</v>
      </c>
    </row>
    <row r="5" spans="1:4" ht="18">
      <c r="A5" s="54">
        <v>1.55</v>
      </c>
      <c r="B5" s="63">
        <v>16.5</v>
      </c>
      <c r="C5" s="64">
        <f>A5/B5*D4</f>
        <v>0.003914141414141414</v>
      </c>
      <c r="D5" s="65" t="s">
        <v>36</v>
      </c>
    </row>
    <row r="7" spans="1:4" ht="18">
      <c r="A7" s="60" t="s">
        <v>35</v>
      </c>
      <c r="B7" s="60" t="s">
        <v>34</v>
      </c>
      <c r="C7" s="61" t="s">
        <v>33</v>
      </c>
      <c r="D7" s="62"/>
    </row>
    <row r="8" spans="1:3" ht="18">
      <c r="A8" s="64">
        <v>0.005555555555555556</v>
      </c>
      <c r="B8" s="54">
        <v>15.7</v>
      </c>
      <c r="C8" s="54">
        <f>A8*B8/D4</f>
        <v>2.0933333333333333</v>
      </c>
    </row>
    <row r="10" spans="1:3" ht="18">
      <c r="A10" s="60" t="s">
        <v>1</v>
      </c>
      <c r="B10" s="60" t="s">
        <v>8</v>
      </c>
      <c r="C10" s="61" t="s">
        <v>32</v>
      </c>
    </row>
    <row r="11" spans="1:3" ht="18">
      <c r="A11" s="66">
        <f>allures!C1</f>
        <v>19.4</v>
      </c>
      <c r="B11" s="63">
        <v>13.33</v>
      </c>
      <c r="C11" s="54">
        <f>B11/A11*100</f>
        <v>68.71134020618557</v>
      </c>
    </row>
    <row r="13" spans="1:5" ht="18">
      <c r="A13" s="60" t="s">
        <v>1</v>
      </c>
      <c r="B13" s="60" t="s">
        <v>37</v>
      </c>
      <c r="C13" s="66" t="s">
        <v>34</v>
      </c>
      <c r="D13" s="67"/>
      <c r="E13" s="65"/>
    </row>
    <row r="14" spans="1:5" ht="18">
      <c r="A14" s="66">
        <f>allures!C1</f>
        <v>19.4</v>
      </c>
      <c r="B14" s="54">
        <v>75</v>
      </c>
      <c r="C14" s="54">
        <f>A14*B14/100</f>
        <v>14.55</v>
      </c>
      <c r="D14" s="67"/>
      <c r="E14" s="65"/>
    </row>
    <row r="15" spans="4:5" ht="18">
      <c r="D15" s="65"/>
      <c r="E15" s="65"/>
    </row>
    <row r="16" spans="1:5" ht="18">
      <c r="A16" s="50" t="s">
        <v>38</v>
      </c>
      <c r="B16" s="50" t="s">
        <v>39</v>
      </c>
      <c r="D16" s="51"/>
      <c r="E16" s="51"/>
    </row>
    <row r="17" spans="1:5" ht="18">
      <c r="A17" s="60" t="s">
        <v>4</v>
      </c>
      <c r="B17" s="60" t="s">
        <v>5</v>
      </c>
      <c r="C17" s="66" t="s">
        <v>40</v>
      </c>
      <c r="D17" s="60" t="s">
        <v>7</v>
      </c>
      <c r="E17" s="66" t="s">
        <v>11</v>
      </c>
    </row>
    <row r="18" spans="1:5" ht="18">
      <c r="A18" s="54">
        <v>167</v>
      </c>
      <c r="B18" s="54">
        <v>37</v>
      </c>
      <c r="C18" s="54">
        <f>A18-B18</f>
        <v>130</v>
      </c>
      <c r="D18" s="54">
        <v>70</v>
      </c>
      <c r="E18" s="54">
        <f>(C18*D18/100)+B18</f>
        <v>128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31" sqref="D31"/>
    </sheetView>
  </sheetViews>
  <sheetFormatPr defaultColWidth="11.00390625" defaultRowHeight="12.75"/>
  <cols>
    <col min="1" max="1" width="13.421875" style="19" customWidth="1"/>
    <col min="2" max="2" width="19.28125" style="19" customWidth="1"/>
    <col min="3" max="6" width="10.7109375" style="19" customWidth="1"/>
    <col min="7" max="7" width="12.7109375" style="19" customWidth="1"/>
    <col min="8" max="10" width="10.7109375" style="19" customWidth="1"/>
    <col min="11" max="11" width="12.7109375" style="19" customWidth="1"/>
    <col min="12" max="13" width="10.7109375" style="19" customWidth="1"/>
  </cols>
  <sheetData>
    <row r="1" spans="1:13" ht="15.75">
      <c r="A1" s="100" t="s">
        <v>41</v>
      </c>
      <c r="B1" s="100"/>
      <c r="C1" s="100"/>
      <c r="D1" s="100"/>
      <c r="E1" s="100"/>
      <c r="F1" s="100"/>
      <c r="G1" s="68">
        <v>0.025</v>
      </c>
      <c r="H1" s="100" t="s">
        <v>42</v>
      </c>
      <c r="I1" s="100"/>
      <c r="J1" s="100"/>
      <c r="K1" s="69">
        <f>allures!C1</f>
        <v>19.4</v>
      </c>
      <c r="L1" s="70" t="s">
        <v>43</v>
      </c>
      <c r="M1" s="71"/>
    </row>
    <row r="3" spans="1:13" ht="19.5" customHeight="1">
      <c r="A3" s="72" t="s">
        <v>44</v>
      </c>
      <c r="B3" s="73" t="s">
        <v>45</v>
      </c>
      <c r="C3" s="101" t="s">
        <v>46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 customHeight="1">
      <c r="A4" s="74">
        <v>0</v>
      </c>
      <c r="B4" s="75">
        <f aca="true" t="shared" si="0" ref="B4:B13">B$14/$A$14*$A4</f>
        <v>0</v>
      </c>
      <c r="C4" s="76">
        <f aca="true" t="shared" si="1" ref="C4:C13">C$14/$A$14*$A4</f>
        <v>0</v>
      </c>
      <c r="D4" s="77">
        <f aca="true" t="shared" si="2" ref="D4:D13">D$14/$A$14*$A4</f>
        <v>0</v>
      </c>
      <c r="E4" s="76">
        <f aca="true" t="shared" si="3" ref="E4:E13">E$14/$A$14*$A4</f>
        <v>0</v>
      </c>
      <c r="F4" s="77">
        <f aca="true" t="shared" si="4" ref="F4:F13">F$14/$A$14*$A4</f>
        <v>0</v>
      </c>
      <c r="G4" s="76">
        <f aca="true" t="shared" si="5" ref="G4:G13">G$14/$A$14*$A4</f>
        <v>0</v>
      </c>
      <c r="H4" s="77">
        <f aca="true" t="shared" si="6" ref="H4:H13">H$14/$A$14*$A4</f>
        <v>0</v>
      </c>
      <c r="I4" s="76">
        <f aca="true" t="shared" si="7" ref="I4:I13">I$14/$A$14*$A4</f>
        <v>0</v>
      </c>
      <c r="J4" s="77">
        <f aca="true" t="shared" si="8" ref="J4:J13">J$14/$A$14*$A4</f>
        <v>0</v>
      </c>
      <c r="K4" s="76">
        <f aca="true" t="shared" si="9" ref="K4:K13">K$14/$A$14*$A4</f>
        <v>0</v>
      </c>
      <c r="L4" s="77">
        <f aca="true" t="shared" si="10" ref="L4:L13">L$14/$A$14*$A4</f>
        <v>0</v>
      </c>
      <c r="M4" s="76">
        <f aca="true" t="shared" si="11" ref="M4:M13">M$14/$A$14*$A4</f>
        <v>0</v>
      </c>
    </row>
    <row r="5" spans="1:13" ht="15">
      <c r="A5" s="74">
        <v>1</v>
      </c>
      <c r="B5" s="75">
        <f t="shared" si="0"/>
        <v>0.0025</v>
      </c>
      <c r="C5" s="76">
        <f t="shared" si="1"/>
        <v>0.0045138888888888885</v>
      </c>
      <c r="D5" s="77">
        <f t="shared" si="2"/>
        <v>0.004166666666666667</v>
      </c>
      <c r="E5" s="76">
        <f t="shared" si="3"/>
        <v>0.003819444444444444</v>
      </c>
      <c r="F5" s="77">
        <f t="shared" si="4"/>
        <v>0.0034722222222222225</v>
      </c>
      <c r="G5" s="76">
        <f t="shared" si="5"/>
        <v>0.003125</v>
      </c>
      <c r="H5" s="77">
        <f t="shared" si="6"/>
        <v>0.0029861111111111113</v>
      </c>
      <c r="I5" s="76">
        <f t="shared" si="7"/>
        <v>0.0027777777777777775</v>
      </c>
      <c r="J5" s="77">
        <f t="shared" si="8"/>
        <v>0.0025694444444444445</v>
      </c>
      <c r="K5" s="76">
        <f t="shared" si="9"/>
        <v>0.0025</v>
      </c>
      <c r="L5" s="77">
        <f t="shared" si="10"/>
        <v>0.0024305555555555556</v>
      </c>
      <c r="M5" s="76">
        <f t="shared" si="11"/>
        <v>0.002361111111111111</v>
      </c>
    </row>
    <row r="6" spans="1:13" ht="15">
      <c r="A6" s="74">
        <v>2</v>
      </c>
      <c r="B6" s="75">
        <f t="shared" si="0"/>
        <v>0.005</v>
      </c>
      <c r="C6" s="76">
        <f t="shared" si="1"/>
        <v>0.009027777777777777</v>
      </c>
      <c r="D6" s="77">
        <f t="shared" si="2"/>
        <v>0.008333333333333333</v>
      </c>
      <c r="E6" s="76">
        <f t="shared" si="3"/>
        <v>0.007638888888888888</v>
      </c>
      <c r="F6" s="77">
        <f t="shared" si="4"/>
        <v>0.006944444444444445</v>
      </c>
      <c r="G6" s="76">
        <f t="shared" si="5"/>
        <v>0.00625</v>
      </c>
      <c r="H6" s="77">
        <f t="shared" si="6"/>
        <v>0.0059722222222222225</v>
      </c>
      <c r="I6" s="76">
        <f t="shared" si="7"/>
        <v>0.005555555555555555</v>
      </c>
      <c r="J6" s="77">
        <f t="shared" si="8"/>
        <v>0.005138888888888889</v>
      </c>
      <c r="K6" s="76">
        <f t="shared" si="9"/>
        <v>0.005</v>
      </c>
      <c r="L6" s="77">
        <f t="shared" si="10"/>
        <v>0.004861111111111111</v>
      </c>
      <c r="M6" s="76">
        <f t="shared" si="11"/>
        <v>0.004722222222222222</v>
      </c>
    </row>
    <row r="7" spans="1:13" ht="15">
      <c r="A7" s="74">
        <v>3</v>
      </c>
      <c r="B7" s="75">
        <f t="shared" si="0"/>
        <v>0.0075</v>
      </c>
      <c r="C7" s="76">
        <f t="shared" si="1"/>
        <v>0.013541666666666665</v>
      </c>
      <c r="D7" s="77">
        <f t="shared" si="2"/>
        <v>0.0125</v>
      </c>
      <c r="E7" s="76">
        <f t="shared" si="3"/>
        <v>0.01145833333333333</v>
      </c>
      <c r="F7" s="77">
        <f t="shared" si="4"/>
        <v>0.010416666666666668</v>
      </c>
      <c r="G7" s="76">
        <f t="shared" si="5"/>
        <v>0.009375000000000001</v>
      </c>
      <c r="H7" s="77">
        <f t="shared" si="6"/>
        <v>0.008958333333333334</v>
      </c>
      <c r="I7" s="76">
        <f t="shared" si="7"/>
        <v>0.008333333333333331</v>
      </c>
      <c r="J7" s="77">
        <f t="shared" si="8"/>
        <v>0.0077083333333333335</v>
      </c>
      <c r="K7" s="76">
        <f t="shared" si="9"/>
        <v>0.0075</v>
      </c>
      <c r="L7" s="77">
        <f t="shared" si="10"/>
        <v>0.007291666666666667</v>
      </c>
      <c r="M7" s="76">
        <f t="shared" si="11"/>
        <v>0.007083333333333334</v>
      </c>
    </row>
    <row r="8" spans="1:13" ht="15">
      <c r="A8" s="74">
        <v>4</v>
      </c>
      <c r="B8" s="75">
        <f t="shared" si="0"/>
        <v>0.01</v>
      </c>
      <c r="C8" s="76">
        <f t="shared" si="1"/>
        <v>0.018055555555555554</v>
      </c>
      <c r="D8" s="77">
        <f t="shared" si="2"/>
        <v>0.016666666666666666</v>
      </c>
      <c r="E8" s="76">
        <f t="shared" si="3"/>
        <v>0.015277777777777776</v>
      </c>
      <c r="F8" s="77">
        <f t="shared" si="4"/>
        <v>0.01388888888888889</v>
      </c>
      <c r="G8" s="76">
        <f t="shared" si="5"/>
        <v>0.0125</v>
      </c>
      <c r="H8" s="77">
        <f t="shared" si="6"/>
        <v>0.011944444444444445</v>
      </c>
      <c r="I8" s="76">
        <f t="shared" si="7"/>
        <v>0.01111111111111111</v>
      </c>
      <c r="J8" s="77">
        <f t="shared" si="8"/>
        <v>0.010277777777777778</v>
      </c>
      <c r="K8" s="76">
        <f t="shared" si="9"/>
        <v>0.01</v>
      </c>
      <c r="L8" s="77">
        <f t="shared" si="10"/>
        <v>0.009722222222222222</v>
      </c>
      <c r="M8" s="76">
        <f t="shared" si="11"/>
        <v>0.009444444444444445</v>
      </c>
    </row>
    <row r="9" spans="1:13" ht="15">
      <c r="A9" s="74">
        <v>5</v>
      </c>
      <c r="B9" s="75">
        <f t="shared" si="0"/>
        <v>0.0125</v>
      </c>
      <c r="C9" s="76">
        <f t="shared" si="1"/>
        <v>0.02256944444444444</v>
      </c>
      <c r="D9" s="77">
        <f t="shared" si="2"/>
        <v>0.020833333333333332</v>
      </c>
      <c r="E9" s="76">
        <f t="shared" si="3"/>
        <v>0.01909722222222222</v>
      </c>
      <c r="F9" s="77">
        <f t="shared" si="4"/>
        <v>0.017361111111111112</v>
      </c>
      <c r="G9" s="76">
        <f t="shared" si="5"/>
        <v>0.015625</v>
      </c>
      <c r="H9" s="77">
        <f t="shared" si="6"/>
        <v>0.014930555555555556</v>
      </c>
      <c r="I9" s="76">
        <f t="shared" si="7"/>
        <v>0.013888888888888888</v>
      </c>
      <c r="J9" s="77">
        <f t="shared" si="8"/>
        <v>0.012847222222222222</v>
      </c>
      <c r="K9" s="76">
        <f t="shared" si="9"/>
        <v>0.0125</v>
      </c>
      <c r="L9" s="77">
        <f t="shared" si="10"/>
        <v>0.012152777777777778</v>
      </c>
      <c r="M9" s="76">
        <f t="shared" si="11"/>
        <v>0.011805555555555555</v>
      </c>
    </row>
    <row r="10" spans="1:13" ht="15">
      <c r="A10" s="74">
        <v>6</v>
      </c>
      <c r="B10" s="75">
        <f t="shared" si="0"/>
        <v>0.015</v>
      </c>
      <c r="C10" s="76">
        <f t="shared" si="1"/>
        <v>0.02708333333333333</v>
      </c>
      <c r="D10" s="77">
        <f t="shared" si="2"/>
        <v>0.025</v>
      </c>
      <c r="E10" s="76">
        <f t="shared" si="3"/>
        <v>0.02291666666666666</v>
      </c>
      <c r="F10" s="77">
        <f t="shared" si="4"/>
        <v>0.020833333333333336</v>
      </c>
      <c r="G10" s="76">
        <f t="shared" si="5"/>
        <v>0.018750000000000003</v>
      </c>
      <c r="H10" s="77">
        <f t="shared" si="6"/>
        <v>0.017916666666666668</v>
      </c>
      <c r="I10" s="76">
        <f t="shared" si="7"/>
        <v>0.016666666666666663</v>
      </c>
      <c r="J10" s="77">
        <f t="shared" si="8"/>
        <v>0.015416666666666667</v>
      </c>
      <c r="K10" s="76">
        <f t="shared" si="9"/>
        <v>0.015</v>
      </c>
      <c r="L10" s="77">
        <f t="shared" si="10"/>
        <v>0.014583333333333334</v>
      </c>
      <c r="M10" s="76">
        <f t="shared" si="11"/>
        <v>0.014166666666666668</v>
      </c>
    </row>
    <row r="11" spans="1:13" ht="15">
      <c r="A11" s="74">
        <v>7</v>
      </c>
      <c r="B11" s="75">
        <f t="shared" si="0"/>
        <v>0.0175</v>
      </c>
      <c r="C11" s="76">
        <f t="shared" si="1"/>
        <v>0.03159722222222222</v>
      </c>
      <c r="D11" s="77">
        <f t="shared" si="2"/>
        <v>0.029166666666666667</v>
      </c>
      <c r="E11" s="76">
        <f t="shared" si="3"/>
        <v>0.026736111111111106</v>
      </c>
      <c r="F11" s="77">
        <f t="shared" si="4"/>
        <v>0.024305555555555556</v>
      </c>
      <c r="G11" s="76">
        <f t="shared" si="5"/>
        <v>0.021875000000000002</v>
      </c>
      <c r="H11" s="77">
        <f t="shared" si="6"/>
        <v>0.020902777777777777</v>
      </c>
      <c r="I11" s="76">
        <f t="shared" si="7"/>
        <v>0.01944444444444444</v>
      </c>
      <c r="J11" s="77">
        <f t="shared" si="8"/>
        <v>0.017986111111111112</v>
      </c>
      <c r="K11" s="76">
        <f t="shared" si="9"/>
        <v>0.0175</v>
      </c>
      <c r="L11" s="77">
        <f t="shared" si="10"/>
        <v>0.01701388888888889</v>
      </c>
      <c r="M11" s="76">
        <f t="shared" si="11"/>
        <v>0.016527777777777777</v>
      </c>
    </row>
    <row r="12" spans="1:13" ht="15">
      <c r="A12" s="74">
        <v>8</v>
      </c>
      <c r="B12" s="75">
        <f t="shared" si="0"/>
        <v>0.02</v>
      </c>
      <c r="C12" s="76">
        <f t="shared" si="1"/>
        <v>0.03611111111111111</v>
      </c>
      <c r="D12" s="77">
        <f t="shared" si="2"/>
        <v>0.03333333333333333</v>
      </c>
      <c r="E12" s="76">
        <f t="shared" si="3"/>
        <v>0.03055555555555555</v>
      </c>
      <c r="F12" s="77">
        <f t="shared" si="4"/>
        <v>0.02777777777777778</v>
      </c>
      <c r="G12" s="76">
        <f t="shared" si="5"/>
        <v>0.025</v>
      </c>
      <c r="H12" s="77">
        <f t="shared" si="6"/>
        <v>0.02388888888888889</v>
      </c>
      <c r="I12" s="76">
        <f t="shared" si="7"/>
        <v>0.02222222222222222</v>
      </c>
      <c r="J12" s="77">
        <f t="shared" si="8"/>
        <v>0.020555555555555556</v>
      </c>
      <c r="K12" s="76">
        <f t="shared" si="9"/>
        <v>0.02</v>
      </c>
      <c r="L12" s="77">
        <f t="shared" si="10"/>
        <v>0.019444444444444445</v>
      </c>
      <c r="M12" s="76">
        <f t="shared" si="11"/>
        <v>0.01888888888888889</v>
      </c>
    </row>
    <row r="13" spans="1:13" ht="15">
      <c r="A13" s="74">
        <v>9</v>
      </c>
      <c r="B13" s="75">
        <f t="shared" si="0"/>
        <v>0.0225</v>
      </c>
      <c r="C13" s="76">
        <f t="shared" si="1"/>
        <v>0.040624999999999994</v>
      </c>
      <c r="D13" s="77">
        <f t="shared" si="2"/>
        <v>0.0375</v>
      </c>
      <c r="E13" s="76">
        <f t="shared" si="3"/>
        <v>0.034374999999999996</v>
      </c>
      <c r="F13" s="77">
        <f t="shared" si="4"/>
        <v>0.03125</v>
      </c>
      <c r="G13" s="76">
        <f t="shared" si="5"/>
        <v>0.028125</v>
      </c>
      <c r="H13" s="77">
        <f t="shared" si="6"/>
        <v>0.026875000000000003</v>
      </c>
      <c r="I13" s="76">
        <f t="shared" si="7"/>
        <v>0.024999999999999998</v>
      </c>
      <c r="J13" s="77">
        <f t="shared" si="8"/>
        <v>0.023125</v>
      </c>
      <c r="K13" s="76">
        <f t="shared" si="9"/>
        <v>0.0225</v>
      </c>
      <c r="L13" s="77">
        <f t="shared" si="10"/>
        <v>0.021875</v>
      </c>
      <c r="M13" s="76">
        <f t="shared" si="11"/>
        <v>0.02125</v>
      </c>
    </row>
    <row r="14" spans="1:13" ht="15">
      <c r="A14" s="78">
        <v>10</v>
      </c>
      <c r="B14" s="79">
        <f>G1</f>
        <v>0.025</v>
      </c>
      <c r="C14" s="80">
        <v>0.04513888888888889</v>
      </c>
      <c r="D14" s="80">
        <v>0.041666666666666664</v>
      </c>
      <c r="E14" s="80">
        <v>0.03819444444444444</v>
      </c>
      <c r="F14" s="80">
        <v>0.034722222222222224</v>
      </c>
      <c r="G14" s="80">
        <v>0.03125</v>
      </c>
      <c r="H14" s="80">
        <v>0.029861111111111113</v>
      </c>
      <c r="I14" s="80">
        <v>0.027777777777777776</v>
      </c>
      <c r="J14" s="80">
        <v>0.025694444444444447</v>
      </c>
      <c r="K14" s="80">
        <v>0.025</v>
      </c>
      <c r="L14" s="80">
        <v>0.024305555555555556</v>
      </c>
      <c r="M14" s="81">
        <v>0.02361111111111111</v>
      </c>
    </row>
    <row r="15" spans="1:13" ht="15" customHeight="1">
      <c r="A15" s="82" t="s">
        <v>47</v>
      </c>
      <c r="B15" s="83">
        <f aca="true" t="shared" si="12" ref="B15:M15">$A$14/B14/24</f>
        <v>16.666666666666668</v>
      </c>
      <c r="C15" s="84">
        <f t="shared" si="12"/>
        <v>9.230769230769232</v>
      </c>
      <c r="D15" s="84">
        <f t="shared" si="12"/>
        <v>10</v>
      </c>
      <c r="E15" s="84">
        <f t="shared" si="12"/>
        <v>10.909090909090912</v>
      </c>
      <c r="F15" s="84">
        <f t="shared" si="12"/>
        <v>12</v>
      </c>
      <c r="G15" s="84">
        <f t="shared" si="12"/>
        <v>13.333333333333334</v>
      </c>
      <c r="H15" s="84">
        <f t="shared" si="12"/>
        <v>13.953488372093021</v>
      </c>
      <c r="I15" s="84">
        <f t="shared" si="12"/>
        <v>15</v>
      </c>
      <c r="J15" s="84">
        <f t="shared" si="12"/>
        <v>16.216216216216214</v>
      </c>
      <c r="K15" s="84">
        <f t="shared" si="12"/>
        <v>16.666666666666668</v>
      </c>
      <c r="L15" s="84">
        <f t="shared" si="12"/>
        <v>17.142857142857142</v>
      </c>
      <c r="M15" s="84">
        <f t="shared" si="12"/>
        <v>17.647058823529413</v>
      </c>
    </row>
    <row r="16" spans="1:13" ht="15" customHeight="1">
      <c r="A16" s="82" t="s">
        <v>7</v>
      </c>
      <c r="B16" s="85">
        <f aca="true" t="shared" si="13" ref="B16:M16">B15/$K$1</f>
        <v>0.8591065292096222</v>
      </c>
      <c r="C16" s="86">
        <f t="shared" si="13"/>
        <v>0.47581284694686765</v>
      </c>
      <c r="D16" s="86">
        <f t="shared" si="13"/>
        <v>0.5154639175257733</v>
      </c>
      <c r="E16" s="86">
        <f t="shared" si="13"/>
        <v>0.56232427366448</v>
      </c>
      <c r="F16" s="86">
        <f t="shared" si="13"/>
        <v>0.6185567010309279</v>
      </c>
      <c r="G16" s="86">
        <f t="shared" si="13"/>
        <v>0.6872852233676977</v>
      </c>
      <c r="H16" s="86">
        <f t="shared" si="13"/>
        <v>0.7192519779429393</v>
      </c>
      <c r="I16" s="86">
        <f t="shared" si="13"/>
        <v>0.7731958762886598</v>
      </c>
      <c r="J16" s="86">
        <f t="shared" si="13"/>
        <v>0.8358874338255781</v>
      </c>
      <c r="K16" s="86">
        <f t="shared" si="13"/>
        <v>0.8591065292096222</v>
      </c>
      <c r="L16" s="86">
        <f t="shared" si="13"/>
        <v>0.8836524300441827</v>
      </c>
      <c r="M16" s="86">
        <f t="shared" si="13"/>
        <v>0.9096422073984234</v>
      </c>
    </row>
  </sheetData>
  <sheetProtection selectLockedCells="1" selectUnlockedCells="1"/>
  <mergeCells count="3">
    <mergeCell ref="A1:F1"/>
    <mergeCell ref="H1:J1"/>
    <mergeCell ref="C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34" sqref="G34"/>
    </sheetView>
  </sheetViews>
  <sheetFormatPr defaultColWidth="11.00390625" defaultRowHeight="12.75"/>
  <cols>
    <col min="1" max="1" width="13.421875" style="19" customWidth="1"/>
    <col min="2" max="2" width="19.28125" style="19" customWidth="1"/>
    <col min="3" max="6" width="10.7109375" style="19" customWidth="1"/>
    <col min="7" max="7" width="12.7109375" style="19" customWidth="1"/>
    <col min="8" max="10" width="10.7109375" style="19" customWidth="1"/>
    <col min="11" max="11" width="12.7109375" style="19" customWidth="1"/>
    <col min="12" max="13" width="10.7109375" style="19" customWidth="1"/>
  </cols>
  <sheetData>
    <row r="1" spans="1:13" ht="15.75">
      <c r="A1" s="100" t="s">
        <v>48</v>
      </c>
      <c r="B1" s="100"/>
      <c r="C1" s="100"/>
      <c r="D1" s="100"/>
      <c r="E1" s="100"/>
      <c r="F1" s="100"/>
      <c r="G1" s="68">
        <v>0.05486111111111111</v>
      </c>
      <c r="H1" s="100" t="s">
        <v>42</v>
      </c>
      <c r="I1" s="100"/>
      <c r="J1" s="100"/>
      <c r="K1" s="69">
        <f>allures!C1</f>
        <v>19.4</v>
      </c>
      <c r="L1" s="70" t="s">
        <v>43</v>
      </c>
      <c r="M1" s="71"/>
    </row>
    <row r="3" spans="1:13" ht="19.5" customHeight="1">
      <c r="A3" s="72" t="s">
        <v>44</v>
      </c>
      <c r="B3" s="73" t="s">
        <v>45</v>
      </c>
      <c r="C3" s="101" t="s">
        <v>46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 customHeight="1">
      <c r="A4" s="74">
        <v>0</v>
      </c>
      <c r="B4" s="75">
        <f aca="true" t="shared" si="0" ref="B4:B25">B$26/$A$26*$A4</f>
        <v>0</v>
      </c>
      <c r="C4" s="76">
        <f aca="true" t="shared" si="1" ref="C4:C25">C$26/$A$26*$A4</f>
        <v>0</v>
      </c>
      <c r="D4" s="77">
        <f aca="true" t="shared" si="2" ref="D4:D25">D$26/$A$26*$A4</f>
        <v>0</v>
      </c>
      <c r="E4" s="76">
        <f aca="true" t="shared" si="3" ref="E4:E25">E$26/$A$26*$A4</f>
        <v>0</v>
      </c>
      <c r="F4" s="77">
        <f aca="true" t="shared" si="4" ref="F4:F25">F$26/$A$26*$A4</f>
        <v>0</v>
      </c>
      <c r="G4" s="76">
        <f aca="true" t="shared" si="5" ref="G4:G25">G$26/$A$26*$A4</f>
        <v>0</v>
      </c>
      <c r="H4" s="77">
        <f aca="true" t="shared" si="6" ref="H4:H25">H$26/$A$26*$A4</f>
        <v>0</v>
      </c>
      <c r="I4" s="76">
        <f aca="true" t="shared" si="7" ref="I4:I25">I$26/$A$26*$A4</f>
        <v>0</v>
      </c>
      <c r="J4" s="77">
        <f aca="true" t="shared" si="8" ref="J4:J25">J$26/$A$26*$A4</f>
        <v>0</v>
      </c>
      <c r="K4" s="76">
        <f aca="true" t="shared" si="9" ref="K4:K25">K$26/$A$26*$A4</f>
        <v>0</v>
      </c>
      <c r="L4" s="77">
        <f aca="true" t="shared" si="10" ref="L4:L25">L$26/$A$26*$A4</f>
        <v>0</v>
      </c>
      <c r="M4" s="76">
        <f aca="true" t="shared" si="11" ref="M4:M25">M$26/$A$26*$A4</f>
        <v>0</v>
      </c>
    </row>
    <row r="5" spans="1:13" ht="15">
      <c r="A5" s="74">
        <v>1</v>
      </c>
      <c r="B5" s="75">
        <f t="shared" si="0"/>
        <v>0.0026000526592943655</v>
      </c>
      <c r="C5" s="76">
        <f t="shared" si="1"/>
        <v>0.0042785676671932595</v>
      </c>
      <c r="D5" s="77">
        <f t="shared" si="2"/>
        <v>0.0039494470774091624</v>
      </c>
      <c r="E5" s="76">
        <f t="shared" si="3"/>
        <v>0.003784886782517114</v>
      </c>
      <c r="F5" s="77">
        <f t="shared" si="4"/>
        <v>0.003620326487625066</v>
      </c>
      <c r="G5" s="76">
        <f t="shared" si="5"/>
        <v>0.0034557661927330174</v>
      </c>
      <c r="H5" s="77">
        <f t="shared" si="6"/>
        <v>0.0032912058978409684</v>
      </c>
      <c r="I5" s="76">
        <f t="shared" si="7"/>
        <v>0.0031266456029489203</v>
      </c>
      <c r="J5" s="77">
        <f t="shared" si="8"/>
        <v>0.002962085308056872</v>
      </c>
      <c r="K5" s="76">
        <f t="shared" si="9"/>
        <v>0.0027975250131648238</v>
      </c>
      <c r="L5" s="77">
        <f t="shared" si="10"/>
        <v>0.002632964718272775</v>
      </c>
      <c r="M5" s="76">
        <f t="shared" si="11"/>
        <v>0.0024684044233807267</v>
      </c>
    </row>
    <row r="6" spans="1:13" ht="15">
      <c r="A6" s="74">
        <v>2</v>
      </c>
      <c r="B6" s="75">
        <f t="shared" si="0"/>
        <v>0.005200105318588731</v>
      </c>
      <c r="C6" s="76">
        <f t="shared" si="1"/>
        <v>0.008557135334386519</v>
      </c>
      <c r="D6" s="77">
        <f t="shared" si="2"/>
        <v>0.007898894154818325</v>
      </c>
      <c r="E6" s="76">
        <f t="shared" si="3"/>
        <v>0.007569773565034228</v>
      </c>
      <c r="F6" s="77">
        <f t="shared" si="4"/>
        <v>0.007240652975250132</v>
      </c>
      <c r="G6" s="76">
        <f t="shared" si="5"/>
        <v>0.006911532385466035</v>
      </c>
      <c r="H6" s="77">
        <f t="shared" si="6"/>
        <v>0.006582411795681937</v>
      </c>
      <c r="I6" s="76">
        <f t="shared" si="7"/>
        <v>0.006253291205897841</v>
      </c>
      <c r="J6" s="77">
        <f t="shared" si="8"/>
        <v>0.005924170616113744</v>
      </c>
      <c r="K6" s="76">
        <f t="shared" si="9"/>
        <v>0.0055950500263296475</v>
      </c>
      <c r="L6" s="77">
        <f t="shared" si="10"/>
        <v>0.00526592943654555</v>
      </c>
      <c r="M6" s="76">
        <f t="shared" si="11"/>
        <v>0.0049368088467614535</v>
      </c>
    </row>
    <row r="7" spans="1:13" ht="15">
      <c r="A7" s="74">
        <v>3</v>
      </c>
      <c r="B7" s="75">
        <f t="shared" si="0"/>
        <v>0.007800157977883096</v>
      </c>
      <c r="C7" s="76">
        <f t="shared" si="1"/>
        <v>0.012835703001579778</v>
      </c>
      <c r="D7" s="77">
        <f t="shared" si="2"/>
        <v>0.011848341232227487</v>
      </c>
      <c r="E7" s="76">
        <f t="shared" si="3"/>
        <v>0.011354660347551341</v>
      </c>
      <c r="F7" s="77">
        <f t="shared" si="4"/>
        <v>0.010860979462875198</v>
      </c>
      <c r="G7" s="76">
        <f t="shared" si="5"/>
        <v>0.010367298578199052</v>
      </c>
      <c r="H7" s="77">
        <f t="shared" si="6"/>
        <v>0.009873617693522905</v>
      </c>
      <c r="I7" s="76">
        <f t="shared" si="7"/>
        <v>0.00937993680884676</v>
      </c>
      <c r="J7" s="77">
        <f t="shared" si="8"/>
        <v>0.008886255924170616</v>
      </c>
      <c r="K7" s="76">
        <f t="shared" si="9"/>
        <v>0.008392575039494471</v>
      </c>
      <c r="L7" s="77">
        <f t="shared" si="10"/>
        <v>0.007898894154818325</v>
      </c>
      <c r="M7" s="76">
        <f t="shared" si="11"/>
        <v>0.00740521327014218</v>
      </c>
    </row>
    <row r="8" spans="1:13" ht="15">
      <c r="A8" s="74">
        <v>4</v>
      </c>
      <c r="B8" s="75">
        <f t="shared" si="0"/>
        <v>0.010400210637177462</v>
      </c>
      <c r="C8" s="76">
        <f t="shared" si="1"/>
        <v>0.017114270668773038</v>
      </c>
      <c r="D8" s="77">
        <f t="shared" si="2"/>
        <v>0.01579778830963665</v>
      </c>
      <c r="E8" s="76">
        <f t="shared" si="3"/>
        <v>0.015139547130068456</v>
      </c>
      <c r="F8" s="77">
        <f t="shared" si="4"/>
        <v>0.014481305950500263</v>
      </c>
      <c r="G8" s="76">
        <f t="shared" si="5"/>
        <v>0.01382306477093207</v>
      </c>
      <c r="H8" s="77">
        <f t="shared" si="6"/>
        <v>0.013164823591363874</v>
      </c>
      <c r="I8" s="76">
        <f t="shared" si="7"/>
        <v>0.012506582411795681</v>
      </c>
      <c r="J8" s="77">
        <f t="shared" si="8"/>
        <v>0.011848341232227487</v>
      </c>
      <c r="K8" s="76">
        <f t="shared" si="9"/>
        <v>0.011190100052659295</v>
      </c>
      <c r="L8" s="77">
        <f t="shared" si="10"/>
        <v>0.0105318588730911</v>
      </c>
      <c r="M8" s="76">
        <f t="shared" si="11"/>
        <v>0.009873617693522907</v>
      </c>
    </row>
    <row r="9" spans="1:13" ht="15">
      <c r="A9" s="74">
        <v>5</v>
      </c>
      <c r="B9" s="75">
        <f t="shared" si="0"/>
        <v>0.013000263296471828</v>
      </c>
      <c r="C9" s="76">
        <f t="shared" si="1"/>
        <v>0.021392838335966297</v>
      </c>
      <c r="D9" s="77">
        <f t="shared" si="2"/>
        <v>0.019747235387045814</v>
      </c>
      <c r="E9" s="76">
        <f t="shared" si="3"/>
        <v>0.01892443391258557</v>
      </c>
      <c r="F9" s="77">
        <f t="shared" si="4"/>
        <v>0.01810163243812533</v>
      </c>
      <c r="G9" s="76">
        <f t="shared" si="5"/>
        <v>0.017278830963665087</v>
      </c>
      <c r="H9" s="77">
        <f t="shared" si="6"/>
        <v>0.01645602948920484</v>
      </c>
      <c r="I9" s="76">
        <f t="shared" si="7"/>
        <v>0.0156332280147446</v>
      </c>
      <c r="J9" s="77">
        <f t="shared" si="8"/>
        <v>0.014810426540284359</v>
      </c>
      <c r="K9" s="76">
        <f t="shared" si="9"/>
        <v>0.013987625065824119</v>
      </c>
      <c r="L9" s="77">
        <f t="shared" si="10"/>
        <v>0.013164823591363874</v>
      </c>
      <c r="M9" s="76">
        <f t="shared" si="11"/>
        <v>0.012342022116903634</v>
      </c>
    </row>
    <row r="10" spans="1:13" ht="15">
      <c r="A10" s="74">
        <v>6</v>
      </c>
      <c r="B10" s="75">
        <f t="shared" si="0"/>
        <v>0.015600315955766192</v>
      </c>
      <c r="C10" s="76">
        <f t="shared" si="1"/>
        <v>0.025671406003159557</v>
      </c>
      <c r="D10" s="77">
        <f t="shared" si="2"/>
        <v>0.023696682464454975</v>
      </c>
      <c r="E10" s="76">
        <f t="shared" si="3"/>
        <v>0.022709320695102682</v>
      </c>
      <c r="F10" s="77">
        <f t="shared" si="4"/>
        <v>0.021721958925750396</v>
      </c>
      <c r="G10" s="76">
        <f t="shared" si="5"/>
        <v>0.020734597156398103</v>
      </c>
      <c r="H10" s="77">
        <f t="shared" si="6"/>
        <v>0.01974723538704581</v>
      </c>
      <c r="I10" s="76">
        <f t="shared" si="7"/>
        <v>0.01875987361769352</v>
      </c>
      <c r="J10" s="77">
        <f t="shared" si="8"/>
        <v>0.017772511848341232</v>
      </c>
      <c r="K10" s="76">
        <f t="shared" si="9"/>
        <v>0.016785150078988943</v>
      </c>
      <c r="L10" s="77">
        <f t="shared" si="10"/>
        <v>0.01579778830963665</v>
      </c>
      <c r="M10" s="76">
        <f t="shared" si="11"/>
        <v>0.01481042654028436</v>
      </c>
    </row>
    <row r="11" spans="1:13" ht="15">
      <c r="A11" s="74">
        <v>7</v>
      </c>
      <c r="B11" s="75">
        <f t="shared" si="0"/>
        <v>0.01820036861506056</v>
      </c>
      <c r="C11" s="76">
        <f t="shared" si="1"/>
        <v>0.029949973670352816</v>
      </c>
      <c r="D11" s="77">
        <f t="shared" si="2"/>
        <v>0.027646129541864135</v>
      </c>
      <c r="E11" s="76">
        <f t="shared" si="3"/>
        <v>0.026494207477619797</v>
      </c>
      <c r="F11" s="77">
        <f t="shared" si="4"/>
        <v>0.02534228541337546</v>
      </c>
      <c r="G11" s="76">
        <f t="shared" si="5"/>
        <v>0.024190363349131123</v>
      </c>
      <c r="H11" s="77">
        <f t="shared" si="6"/>
        <v>0.02303844128488678</v>
      </c>
      <c r="I11" s="76">
        <f t="shared" si="7"/>
        <v>0.021886519220642442</v>
      </c>
      <c r="J11" s="77">
        <f t="shared" si="8"/>
        <v>0.020734597156398103</v>
      </c>
      <c r="K11" s="76">
        <f t="shared" si="9"/>
        <v>0.019582675092153765</v>
      </c>
      <c r="L11" s="77">
        <f t="shared" si="10"/>
        <v>0.018430753027909422</v>
      </c>
      <c r="M11" s="76">
        <f t="shared" si="11"/>
        <v>0.017278830963665087</v>
      </c>
    </row>
    <row r="12" spans="1:13" ht="15">
      <c r="A12" s="74">
        <v>8</v>
      </c>
      <c r="B12" s="75">
        <f t="shared" si="0"/>
        <v>0.020800421274354924</v>
      </c>
      <c r="C12" s="76">
        <f t="shared" si="1"/>
        <v>0.034228541337546076</v>
      </c>
      <c r="D12" s="77">
        <f t="shared" si="2"/>
        <v>0.0315955766192733</v>
      </c>
      <c r="E12" s="76">
        <f t="shared" si="3"/>
        <v>0.03027909426013691</v>
      </c>
      <c r="F12" s="77">
        <f t="shared" si="4"/>
        <v>0.028962611901000527</v>
      </c>
      <c r="G12" s="76">
        <f t="shared" si="5"/>
        <v>0.02764612954186414</v>
      </c>
      <c r="H12" s="77">
        <f t="shared" si="6"/>
        <v>0.026329647182727747</v>
      </c>
      <c r="I12" s="76">
        <f t="shared" si="7"/>
        <v>0.025013164823591363</v>
      </c>
      <c r="J12" s="77">
        <f t="shared" si="8"/>
        <v>0.023696682464454975</v>
      </c>
      <c r="K12" s="76">
        <f t="shared" si="9"/>
        <v>0.02238020010531859</v>
      </c>
      <c r="L12" s="77">
        <f t="shared" si="10"/>
        <v>0.0210637177461822</v>
      </c>
      <c r="M12" s="76">
        <f t="shared" si="11"/>
        <v>0.019747235387045814</v>
      </c>
    </row>
    <row r="13" spans="1:13" ht="15">
      <c r="A13" s="74">
        <v>9</v>
      </c>
      <c r="B13" s="75">
        <f t="shared" si="0"/>
        <v>0.023400473933649288</v>
      </c>
      <c r="C13" s="76">
        <f t="shared" si="1"/>
        <v>0.03850710900473933</v>
      </c>
      <c r="D13" s="77">
        <f t="shared" si="2"/>
        <v>0.035545023696682464</v>
      </c>
      <c r="E13" s="76">
        <f t="shared" si="3"/>
        <v>0.034063981042654026</v>
      </c>
      <c r="F13" s="77">
        <f t="shared" si="4"/>
        <v>0.032582938388625596</v>
      </c>
      <c r="G13" s="76">
        <f t="shared" si="5"/>
        <v>0.031101895734597155</v>
      </c>
      <c r="H13" s="77">
        <f t="shared" si="6"/>
        <v>0.029620853080568714</v>
      </c>
      <c r="I13" s="76">
        <f t="shared" si="7"/>
        <v>0.028139810426540283</v>
      </c>
      <c r="J13" s="77">
        <f t="shared" si="8"/>
        <v>0.026658767772511846</v>
      </c>
      <c r="K13" s="76">
        <f t="shared" si="9"/>
        <v>0.025177725118483416</v>
      </c>
      <c r="L13" s="77">
        <f t="shared" si="10"/>
        <v>0.023696682464454975</v>
      </c>
      <c r="M13" s="76">
        <f t="shared" si="11"/>
        <v>0.02221563981042654</v>
      </c>
    </row>
    <row r="14" spans="1:13" ht="15">
      <c r="A14" s="74">
        <v>10</v>
      </c>
      <c r="B14" s="75">
        <f t="shared" si="0"/>
        <v>0.026000526592943655</v>
      </c>
      <c r="C14" s="76">
        <f t="shared" si="1"/>
        <v>0.042785676671932595</v>
      </c>
      <c r="D14" s="77">
        <f t="shared" si="2"/>
        <v>0.03949447077409163</v>
      </c>
      <c r="E14" s="76">
        <f t="shared" si="3"/>
        <v>0.03784886782517114</v>
      </c>
      <c r="F14" s="77">
        <f t="shared" si="4"/>
        <v>0.03620326487625066</v>
      </c>
      <c r="G14" s="76">
        <f t="shared" si="5"/>
        <v>0.034557661927330174</v>
      </c>
      <c r="H14" s="77">
        <f t="shared" si="6"/>
        <v>0.03291205897840968</v>
      </c>
      <c r="I14" s="76">
        <f t="shared" si="7"/>
        <v>0.0312664560294892</v>
      </c>
      <c r="J14" s="77">
        <f t="shared" si="8"/>
        <v>0.029620853080568717</v>
      </c>
      <c r="K14" s="76">
        <f t="shared" si="9"/>
        <v>0.027975250131648238</v>
      </c>
      <c r="L14" s="77">
        <f t="shared" si="10"/>
        <v>0.026329647182727747</v>
      </c>
      <c r="M14" s="76">
        <f t="shared" si="11"/>
        <v>0.024684044233807267</v>
      </c>
    </row>
    <row r="15" spans="1:13" ht="15">
      <c r="A15" s="74">
        <v>11</v>
      </c>
      <c r="B15" s="75">
        <f t="shared" si="0"/>
        <v>0.02860057925223802</v>
      </c>
      <c r="C15" s="76">
        <f t="shared" si="1"/>
        <v>0.04706424433912586</v>
      </c>
      <c r="D15" s="77">
        <f t="shared" si="2"/>
        <v>0.043443917851500785</v>
      </c>
      <c r="E15" s="76">
        <f t="shared" si="3"/>
        <v>0.041633754607688256</v>
      </c>
      <c r="F15" s="77">
        <f t="shared" si="4"/>
        <v>0.03982359136387573</v>
      </c>
      <c r="G15" s="76">
        <f t="shared" si="5"/>
        <v>0.03801342812006319</v>
      </c>
      <c r="H15" s="77">
        <f t="shared" si="6"/>
        <v>0.036203264876250654</v>
      </c>
      <c r="I15" s="76">
        <f t="shared" si="7"/>
        <v>0.034393101632438125</v>
      </c>
      <c r="J15" s="77">
        <f t="shared" si="8"/>
        <v>0.03258293838862559</v>
      </c>
      <c r="K15" s="76">
        <f t="shared" si="9"/>
        <v>0.03077277514481306</v>
      </c>
      <c r="L15" s="77">
        <f t="shared" si="10"/>
        <v>0.028962611901000523</v>
      </c>
      <c r="M15" s="76">
        <f t="shared" si="11"/>
        <v>0.027152448657187994</v>
      </c>
    </row>
    <row r="16" spans="1:13" ht="15">
      <c r="A16" s="74">
        <v>12</v>
      </c>
      <c r="B16" s="75">
        <f t="shared" si="0"/>
        <v>0.031200631911532384</v>
      </c>
      <c r="C16" s="76">
        <f t="shared" si="1"/>
        <v>0.05134281200631911</v>
      </c>
      <c r="D16" s="77">
        <f t="shared" si="2"/>
        <v>0.04739336492890995</v>
      </c>
      <c r="E16" s="76">
        <f t="shared" si="3"/>
        <v>0.045418641390205364</v>
      </c>
      <c r="F16" s="77">
        <f t="shared" si="4"/>
        <v>0.04344391785150079</v>
      </c>
      <c r="G16" s="76">
        <f t="shared" si="5"/>
        <v>0.041469194312796206</v>
      </c>
      <c r="H16" s="77">
        <f t="shared" si="6"/>
        <v>0.03949447077409162</v>
      </c>
      <c r="I16" s="76">
        <f t="shared" si="7"/>
        <v>0.03751974723538704</v>
      </c>
      <c r="J16" s="77">
        <f t="shared" si="8"/>
        <v>0.035545023696682464</v>
      </c>
      <c r="K16" s="76">
        <f t="shared" si="9"/>
        <v>0.033570300157977885</v>
      </c>
      <c r="L16" s="77">
        <f t="shared" si="10"/>
        <v>0.0315955766192733</v>
      </c>
      <c r="M16" s="76">
        <f t="shared" si="11"/>
        <v>0.02962085308056872</v>
      </c>
    </row>
    <row r="17" spans="1:13" ht="15">
      <c r="A17" s="74">
        <v>13</v>
      </c>
      <c r="B17" s="75">
        <f t="shared" si="0"/>
        <v>0.03380068457082675</v>
      </c>
      <c r="C17" s="76">
        <f t="shared" si="1"/>
        <v>0.05562137967351237</v>
      </c>
      <c r="D17" s="77">
        <f t="shared" si="2"/>
        <v>0.05134281200631911</v>
      </c>
      <c r="E17" s="76">
        <f t="shared" si="3"/>
        <v>0.04920352817272248</v>
      </c>
      <c r="F17" s="77">
        <f t="shared" si="4"/>
        <v>0.04706424433912586</v>
      </c>
      <c r="G17" s="76">
        <f t="shared" si="5"/>
        <v>0.04492496050552922</v>
      </c>
      <c r="H17" s="77">
        <f t="shared" si="6"/>
        <v>0.04278567667193259</v>
      </c>
      <c r="I17" s="76">
        <f t="shared" si="7"/>
        <v>0.04064639283833597</v>
      </c>
      <c r="J17" s="77">
        <f t="shared" si="8"/>
        <v>0.03850710900473933</v>
      </c>
      <c r="K17" s="76">
        <f t="shared" si="9"/>
        <v>0.03636782517114271</v>
      </c>
      <c r="L17" s="77">
        <f t="shared" si="10"/>
        <v>0.034228541337546076</v>
      </c>
      <c r="M17" s="76">
        <f t="shared" si="11"/>
        <v>0.03208925750394945</v>
      </c>
    </row>
    <row r="18" spans="1:13" ht="15">
      <c r="A18" s="74">
        <v>14</v>
      </c>
      <c r="B18" s="75">
        <f t="shared" si="0"/>
        <v>0.03640073723012112</v>
      </c>
      <c r="C18" s="76">
        <f t="shared" si="1"/>
        <v>0.05989994734070563</v>
      </c>
      <c r="D18" s="77">
        <f t="shared" si="2"/>
        <v>0.05529225908372827</v>
      </c>
      <c r="E18" s="76">
        <f t="shared" si="3"/>
        <v>0.05298841495523959</v>
      </c>
      <c r="F18" s="77">
        <f t="shared" si="4"/>
        <v>0.05068457082675092</v>
      </c>
      <c r="G18" s="76">
        <f t="shared" si="5"/>
        <v>0.048380726698262246</v>
      </c>
      <c r="H18" s="77">
        <f t="shared" si="6"/>
        <v>0.04607688256977356</v>
      </c>
      <c r="I18" s="76">
        <f t="shared" si="7"/>
        <v>0.043773038441284884</v>
      </c>
      <c r="J18" s="77">
        <f t="shared" si="8"/>
        <v>0.041469194312796206</v>
      </c>
      <c r="K18" s="76">
        <f t="shared" si="9"/>
        <v>0.03916535018430753</v>
      </c>
      <c r="L18" s="77">
        <f t="shared" si="10"/>
        <v>0.036861506055818845</v>
      </c>
      <c r="M18" s="76">
        <f t="shared" si="11"/>
        <v>0.034557661927330174</v>
      </c>
    </row>
    <row r="19" spans="1:13" ht="15">
      <c r="A19" s="74">
        <v>15</v>
      </c>
      <c r="B19" s="75">
        <f t="shared" si="0"/>
        <v>0.03900078988941548</v>
      </c>
      <c r="C19" s="76">
        <f t="shared" si="1"/>
        <v>0.0641785150078989</v>
      </c>
      <c r="D19" s="77">
        <f t="shared" si="2"/>
        <v>0.059241706161137435</v>
      </c>
      <c r="E19" s="76">
        <f t="shared" si="3"/>
        <v>0.05677330173775671</v>
      </c>
      <c r="F19" s="77">
        <f t="shared" si="4"/>
        <v>0.05430489731437599</v>
      </c>
      <c r="G19" s="76">
        <f t="shared" si="5"/>
        <v>0.05183649289099526</v>
      </c>
      <c r="H19" s="77">
        <f t="shared" si="6"/>
        <v>0.04936808846761453</v>
      </c>
      <c r="I19" s="76">
        <f t="shared" si="7"/>
        <v>0.04689968404423381</v>
      </c>
      <c r="J19" s="77">
        <f t="shared" si="8"/>
        <v>0.044431279620853074</v>
      </c>
      <c r="K19" s="76">
        <f t="shared" si="9"/>
        <v>0.041962875197472355</v>
      </c>
      <c r="L19" s="77">
        <f t="shared" si="10"/>
        <v>0.03949447077409162</v>
      </c>
      <c r="M19" s="76">
        <f t="shared" si="11"/>
        <v>0.0370260663507109</v>
      </c>
    </row>
    <row r="20" spans="1:13" ht="15">
      <c r="A20" s="74">
        <v>16</v>
      </c>
      <c r="B20" s="75">
        <f t="shared" si="0"/>
        <v>0.04160084254870985</v>
      </c>
      <c r="C20" s="76">
        <f t="shared" si="1"/>
        <v>0.06845708267509215</v>
      </c>
      <c r="D20" s="77">
        <f t="shared" si="2"/>
        <v>0.0631911532385466</v>
      </c>
      <c r="E20" s="76">
        <f t="shared" si="3"/>
        <v>0.06055818852027382</v>
      </c>
      <c r="F20" s="77">
        <f t="shared" si="4"/>
        <v>0.057925223802001054</v>
      </c>
      <c r="G20" s="76">
        <f t="shared" si="5"/>
        <v>0.05529225908372828</v>
      </c>
      <c r="H20" s="77">
        <f t="shared" si="6"/>
        <v>0.052659294365455495</v>
      </c>
      <c r="I20" s="76">
        <f t="shared" si="7"/>
        <v>0.050026329647182725</v>
      </c>
      <c r="J20" s="77">
        <f t="shared" si="8"/>
        <v>0.04739336492890995</v>
      </c>
      <c r="K20" s="76">
        <f t="shared" si="9"/>
        <v>0.04476040021063718</v>
      </c>
      <c r="L20" s="77">
        <f t="shared" si="10"/>
        <v>0.0421274354923644</v>
      </c>
      <c r="M20" s="76">
        <f t="shared" si="11"/>
        <v>0.03949447077409163</v>
      </c>
    </row>
    <row r="21" spans="1:13" ht="15">
      <c r="A21" s="74">
        <v>17</v>
      </c>
      <c r="B21" s="75">
        <f t="shared" si="0"/>
        <v>0.044200895208004215</v>
      </c>
      <c r="C21" s="76">
        <f t="shared" si="1"/>
        <v>0.07273565034228541</v>
      </c>
      <c r="D21" s="77">
        <f t="shared" si="2"/>
        <v>0.06714060031595576</v>
      </c>
      <c r="E21" s="76">
        <f t="shared" si="3"/>
        <v>0.06434307530279093</v>
      </c>
      <c r="F21" s="77">
        <f t="shared" si="4"/>
        <v>0.06154555028962612</v>
      </c>
      <c r="G21" s="76">
        <f t="shared" si="5"/>
        <v>0.058748025276461294</v>
      </c>
      <c r="H21" s="77">
        <f t="shared" si="6"/>
        <v>0.05595050026329646</v>
      </c>
      <c r="I21" s="76">
        <f t="shared" si="7"/>
        <v>0.05315297525013164</v>
      </c>
      <c r="J21" s="77">
        <f t="shared" si="8"/>
        <v>0.050355450236966824</v>
      </c>
      <c r="K21" s="76">
        <f t="shared" si="9"/>
        <v>0.047557925223802006</v>
      </c>
      <c r="L21" s="77">
        <f t="shared" si="10"/>
        <v>0.04476040021063717</v>
      </c>
      <c r="M21" s="76">
        <f t="shared" si="11"/>
        <v>0.041962875197472355</v>
      </c>
    </row>
    <row r="22" spans="1:13" ht="15">
      <c r="A22" s="74">
        <v>18</v>
      </c>
      <c r="B22" s="75">
        <f t="shared" si="0"/>
        <v>0.046800947867298576</v>
      </c>
      <c r="C22" s="76">
        <f t="shared" si="1"/>
        <v>0.07701421800947866</v>
      </c>
      <c r="D22" s="77">
        <f t="shared" si="2"/>
        <v>0.07109004739336493</v>
      </c>
      <c r="E22" s="76">
        <f t="shared" si="3"/>
        <v>0.06812796208530805</v>
      </c>
      <c r="F22" s="77">
        <f t="shared" si="4"/>
        <v>0.06516587677725119</v>
      </c>
      <c r="G22" s="76">
        <f t="shared" si="5"/>
        <v>0.06220379146919431</v>
      </c>
      <c r="H22" s="77">
        <f t="shared" si="6"/>
        <v>0.05924170616113743</v>
      </c>
      <c r="I22" s="76">
        <f t="shared" si="7"/>
        <v>0.05627962085308057</v>
      </c>
      <c r="J22" s="77">
        <f t="shared" si="8"/>
        <v>0.05331753554502369</v>
      </c>
      <c r="K22" s="76">
        <f t="shared" si="9"/>
        <v>0.05035545023696683</v>
      </c>
      <c r="L22" s="77">
        <f t="shared" si="10"/>
        <v>0.04739336492890995</v>
      </c>
      <c r="M22" s="76">
        <f t="shared" si="11"/>
        <v>0.04443127962085308</v>
      </c>
    </row>
    <row r="23" spans="1:13" ht="15">
      <c r="A23" s="74">
        <v>19</v>
      </c>
      <c r="B23" s="75">
        <f t="shared" si="0"/>
        <v>0.04940100052659294</v>
      </c>
      <c r="C23" s="76">
        <f t="shared" si="1"/>
        <v>0.08129278567667193</v>
      </c>
      <c r="D23" s="77">
        <f t="shared" si="2"/>
        <v>0.07503949447077408</v>
      </c>
      <c r="E23" s="76">
        <f t="shared" si="3"/>
        <v>0.07191284886782516</v>
      </c>
      <c r="F23" s="77">
        <f t="shared" si="4"/>
        <v>0.06878620326487625</v>
      </c>
      <c r="G23" s="76">
        <f t="shared" si="5"/>
        <v>0.06565955766192733</v>
      </c>
      <c r="H23" s="77">
        <f t="shared" si="6"/>
        <v>0.0625329120589784</v>
      </c>
      <c r="I23" s="76">
        <f t="shared" si="7"/>
        <v>0.059406266456029484</v>
      </c>
      <c r="J23" s="77">
        <f t="shared" si="8"/>
        <v>0.05627962085308057</v>
      </c>
      <c r="K23" s="76">
        <f t="shared" si="9"/>
        <v>0.05315297525013165</v>
      </c>
      <c r="L23" s="77">
        <f t="shared" si="10"/>
        <v>0.05002632964718272</v>
      </c>
      <c r="M23" s="76">
        <f t="shared" si="11"/>
        <v>0.04689968404423381</v>
      </c>
    </row>
    <row r="24" spans="1:13" ht="15">
      <c r="A24" s="74">
        <v>20</v>
      </c>
      <c r="B24" s="75">
        <f t="shared" si="0"/>
        <v>0.05200105318588731</v>
      </c>
      <c r="C24" s="76">
        <f t="shared" si="1"/>
        <v>0.08557135334386519</v>
      </c>
      <c r="D24" s="77">
        <f t="shared" si="2"/>
        <v>0.07898894154818326</v>
      </c>
      <c r="E24" s="76">
        <f t="shared" si="3"/>
        <v>0.07569773565034228</v>
      </c>
      <c r="F24" s="77">
        <f t="shared" si="4"/>
        <v>0.07240652975250132</v>
      </c>
      <c r="G24" s="76">
        <f t="shared" si="5"/>
        <v>0.06911532385466035</v>
      </c>
      <c r="H24" s="77">
        <f t="shared" si="6"/>
        <v>0.06582411795681936</v>
      </c>
      <c r="I24" s="76">
        <f t="shared" si="7"/>
        <v>0.0625329120589784</v>
      </c>
      <c r="J24" s="77">
        <f t="shared" si="8"/>
        <v>0.059241706161137435</v>
      </c>
      <c r="K24" s="76">
        <f t="shared" si="9"/>
        <v>0.055950500263296475</v>
      </c>
      <c r="L24" s="77">
        <f t="shared" si="10"/>
        <v>0.052659294365455495</v>
      </c>
      <c r="M24" s="76">
        <f t="shared" si="11"/>
        <v>0.049368088467614535</v>
      </c>
    </row>
    <row r="25" spans="1:13" ht="15">
      <c r="A25" s="74">
        <v>21</v>
      </c>
      <c r="B25" s="75">
        <f t="shared" si="0"/>
        <v>0.05460110584518167</v>
      </c>
      <c r="C25" s="76">
        <f t="shared" si="1"/>
        <v>0.08984992101105845</v>
      </c>
      <c r="D25" s="77">
        <f t="shared" si="2"/>
        <v>0.08293838862559241</v>
      </c>
      <c r="E25" s="76">
        <f t="shared" si="3"/>
        <v>0.07948262243285939</v>
      </c>
      <c r="F25" s="77">
        <f t="shared" si="4"/>
        <v>0.07602685624012638</v>
      </c>
      <c r="G25" s="76">
        <f t="shared" si="5"/>
        <v>0.07257109004739336</v>
      </c>
      <c r="H25" s="77">
        <f t="shared" si="6"/>
        <v>0.06911532385466033</v>
      </c>
      <c r="I25" s="76">
        <f t="shared" si="7"/>
        <v>0.06565955766192733</v>
      </c>
      <c r="J25" s="77">
        <f t="shared" si="8"/>
        <v>0.06220379146919431</v>
      </c>
      <c r="K25" s="76">
        <f t="shared" si="9"/>
        <v>0.0587480252764613</v>
      </c>
      <c r="L25" s="77">
        <f t="shared" si="10"/>
        <v>0.05529225908372827</v>
      </c>
      <c r="M25" s="76">
        <f t="shared" si="11"/>
        <v>0.05183649289099526</v>
      </c>
    </row>
    <row r="26" spans="1:13" ht="15">
      <c r="A26" s="78">
        <v>21.1</v>
      </c>
      <c r="B26" s="79">
        <f>G1</f>
        <v>0.05486111111111111</v>
      </c>
      <c r="C26" s="80">
        <v>0.09027777777777778</v>
      </c>
      <c r="D26" s="80">
        <v>0.08333333333333333</v>
      </c>
      <c r="E26" s="80">
        <v>0.0798611111111111</v>
      </c>
      <c r="F26" s="80">
        <v>0.0763888888888889</v>
      </c>
      <c r="G26" s="80">
        <v>0.07291666666666667</v>
      </c>
      <c r="H26" s="80">
        <v>0.06944444444444443</v>
      </c>
      <c r="I26" s="80">
        <v>0.06597222222222222</v>
      </c>
      <c r="J26" s="80">
        <v>0.0625</v>
      </c>
      <c r="K26" s="80">
        <v>0.05902777777777778</v>
      </c>
      <c r="L26" s="80">
        <v>0.05555555555555555</v>
      </c>
      <c r="M26" s="81">
        <v>0.052083333333333336</v>
      </c>
    </row>
    <row r="27" spans="1:13" ht="15" customHeight="1">
      <c r="A27" s="82" t="s">
        <v>47</v>
      </c>
      <c r="B27" s="83">
        <f aca="true" t="shared" si="12" ref="B27:M27">$A$26/B26/24</f>
        <v>16.025316455696203</v>
      </c>
      <c r="C27" s="84">
        <f t="shared" si="12"/>
        <v>9.73846153846154</v>
      </c>
      <c r="D27" s="84">
        <f t="shared" si="12"/>
        <v>10.55</v>
      </c>
      <c r="E27" s="84">
        <f t="shared" si="12"/>
        <v>11.008695652173914</v>
      </c>
      <c r="F27" s="84">
        <f t="shared" si="12"/>
        <v>11.509090909090908</v>
      </c>
      <c r="G27" s="84">
        <f t="shared" si="12"/>
        <v>12.057142857142857</v>
      </c>
      <c r="H27" s="84">
        <f t="shared" si="12"/>
        <v>12.660000000000004</v>
      </c>
      <c r="I27" s="84">
        <f t="shared" si="12"/>
        <v>13.326315789473684</v>
      </c>
      <c r="J27" s="84">
        <f t="shared" si="12"/>
        <v>14.066666666666668</v>
      </c>
      <c r="K27" s="84">
        <f t="shared" si="12"/>
        <v>14.894117647058822</v>
      </c>
      <c r="L27" s="84">
        <f t="shared" si="12"/>
        <v>15.825000000000003</v>
      </c>
      <c r="M27" s="84">
        <f t="shared" si="12"/>
        <v>16.88</v>
      </c>
    </row>
    <row r="28" spans="1:13" ht="15" customHeight="1">
      <c r="A28" s="82" t="s">
        <v>7</v>
      </c>
      <c r="B28" s="85">
        <f aca="true" t="shared" si="13" ref="B28:M28">B27/$K$1</f>
        <v>0.8260472399843404</v>
      </c>
      <c r="C28" s="86">
        <f t="shared" si="13"/>
        <v>0.5019825535289454</v>
      </c>
      <c r="D28" s="86">
        <f t="shared" si="13"/>
        <v>0.5438144329896908</v>
      </c>
      <c r="E28" s="86">
        <f t="shared" si="13"/>
        <v>0.5674585387718513</v>
      </c>
      <c r="F28" s="86">
        <f t="shared" si="13"/>
        <v>0.5932521087160262</v>
      </c>
      <c r="G28" s="86">
        <f t="shared" si="13"/>
        <v>0.6215022091310751</v>
      </c>
      <c r="H28" s="86">
        <f t="shared" si="13"/>
        <v>0.6525773195876291</v>
      </c>
      <c r="I28" s="86">
        <f t="shared" si="13"/>
        <v>0.6869234943027672</v>
      </c>
      <c r="J28" s="86">
        <f t="shared" si="13"/>
        <v>0.725085910652921</v>
      </c>
      <c r="K28" s="86">
        <f t="shared" si="13"/>
        <v>0.7677380230442692</v>
      </c>
      <c r="L28" s="86">
        <f t="shared" si="13"/>
        <v>0.8157216494845363</v>
      </c>
      <c r="M28" s="86">
        <f t="shared" si="13"/>
        <v>0.8701030927835052</v>
      </c>
    </row>
  </sheetData>
  <sheetProtection selectLockedCells="1" selectUnlockedCells="1"/>
  <mergeCells count="3">
    <mergeCell ref="A1:F1"/>
    <mergeCell ref="H1:J1"/>
    <mergeCell ref="C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R17" sqref="R17"/>
    </sheetView>
  </sheetViews>
  <sheetFormatPr defaultColWidth="11.00390625" defaultRowHeight="12.75"/>
  <cols>
    <col min="1" max="1" width="13.421875" style="19" customWidth="1"/>
    <col min="2" max="2" width="19.28125" style="19" customWidth="1"/>
    <col min="3" max="6" width="10.7109375" style="19" customWidth="1"/>
    <col min="7" max="7" width="12.7109375" style="19" customWidth="1"/>
    <col min="8" max="10" width="10.7109375" style="19" customWidth="1"/>
    <col min="11" max="11" width="12.7109375" style="19" customWidth="1"/>
    <col min="12" max="13" width="10.7109375" style="19" customWidth="1"/>
  </cols>
  <sheetData>
    <row r="1" spans="1:13" ht="15.75">
      <c r="A1" s="100" t="s">
        <v>49</v>
      </c>
      <c r="B1" s="100"/>
      <c r="C1" s="100"/>
      <c r="D1" s="100"/>
      <c r="E1" s="100"/>
      <c r="F1" s="100"/>
      <c r="G1" s="68">
        <v>0.11666666666666665</v>
      </c>
      <c r="H1" s="100" t="s">
        <v>42</v>
      </c>
      <c r="I1" s="100"/>
      <c r="J1" s="100"/>
      <c r="K1" s="69">
        <f>allures!C1</f>
        <v>19.4</v>
      </c>
      <c r="L1" s="70" t="s">
        <v>43</v>
      </c>
      <c r="M1" s="71"/>
    </row>
    <row r="3" spans="1:13" ht="19.5" customHeight="1">
      <c r="A3" s="72" t="s">
        <v>44</v>
      </c>
      <c r="B3" s="73" t="s">
        <v>45</v>
      </c>
      <c r="C3" s="101" t="s">
        <v>46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 customHeight="1">
      <c r="A4" s="74">
        <v>0</v>
      </c>
      <c r="B4" s="75">
        <f aca="true" t="shared" si="0" ref="B4:B47">B$48/$A$48*$A4</f>
        <v>0</v>
      </c>
      <c r="C4" s="76">
        <f aca="true" t="shared" si="1" ref="C4:C47">C$48/$A$48*$A4</f>
        <v>0</v>
      </c>
      <c r="D4" s="77">
        <f aca="true" t="shared" si="2" ref="D4:D47">D$48/$A$48*$A4</f>
        <v>0</v>
      </c>
      <c r="E4" s="76">
        <f aca="true" t="shared" si="3" ref="E4:E47">E$48/$A$48*$A4</f>
        <v>0</v>
      </c>
      <c r="F4" s="77">
        <f aca="true" t="shared" si="4" ref="F4:F47">F$48/$A$48*$A4</f>
        <v>0</v>
      </c>
      <c r="G4" s="76">
        <f aca="true" t="shared" si="5" ref="G4:G47">G$48/$A$48*$A4</f>
        <v>0</v>
      </c>
      <c r="H4" s="77">
        <f aca="true" t="shared" si="6" ref="H4:H47">H$48/$A$48*$A4</f>
        <v>0</v>
      </c>
      <c r="I4" s="76">
        <f aca="true" t="shared" si="7" ref="I4:I47">I$48/$A$48*$A4</f>
        <v>0</v>
      </c>
      <c r="J4" s="77">
        <f aca="true" t="shared" si="8" ref="J4:J47">J$48/$A$48*$A4</f>
        <v>0</v>
      </c>
      <c r="K4" s="76">
        <f aca="true" t="shared" si="9" ref="K4:K47">K$48/$A$48*$A4</f>
        <v>0</v>
      </c>
      <c r="L4" s="77">
        <f aca="true" t="shared" si="10" ref="L4:L47">L$48/$A$48*$A4</f>
        <v>0</v>
      </c>
      <c r="M4" s="87">
        <f aca="true" t="shared" si="11" ref="M4:M47">M$48/$A$48*$A4</f>
        <v>0</v>
      </c>
    </row>
    <row r="5" spans="1:13" ht="15">
      <c r="A5" s="74">
        <v>1</v>
      </c>
      <c r="B5" s="75">
        <f t="shared" si="0"/>
        <v>0.0027649405537780933</v>
      </c>
      <c r="C5" s="76">
        <f t="shared" si="1"/>
        <v>0.004443654461429079</v>
      </c>
      <c r="D5" s="77">
        <f t="shared" si="2"/>
        <v>0.004196784769127464</v>
      </c>
      <c r="E5" s="76">
        <f t="shared" si="3"/>
        <v>0.003949915076825848</v>
      </c>
      <c r="F5" s="77">
        <f t="shared" si="4"/>
        <v>0.0037030453845242326</v>
      </c>
      <c r="G5" s="76">
        <f t="shared" si="5"/>
        <v>0.0034561756922226175</v>
      </c>
      <c r="H5" s="77">
        <f t="shared" si="6"/>
        <v>0.0032093059999210014</v>
      </c>
      <c r="I5" s="76">
        <f t="shared" si="7"/>
        <v>0.0029624363076193863</v>
      </c>
      <c r="J5" s="77">
        <f t="shared" si="8"/>
        <v>0.0027155666153177707</v>
      </c>
      <c r="K5" s="76">
        <f t="shared" si="9"/>
        <v>0.002468696923016155</v>
      </c>
      <c r="L5" s="77">
        <f t="shared" si="10"/>
        <v>0.0022218272307145395</v>
      </c>
      <c r="M5" s="87">
        <f t="shared" si="11"/>
        <v>0.002034754863881538</v>
      </c>
    </row>
    <row r="6" spans="1:13" ht="15">
      <c r="A6" s="74">
        <v>2</v>
      </c>
      <c r="B6" s="75">
        <f t="shared" si="0"/>
        <v>0.0055298811075561866</v>
      </c>
      <c r="C6" s="76">
        <f t="shared" si="1"/>
        <v>0.008887308922858158</v>
      </c>
      <c r="D6" s="77">
        <f t="shared" si="2"/>
        <v>0.008393569538254929</v>
      </c>
      <c r="E6" s="76">
        <f t="shared" si="3"/>
        <v>0.007899830153651696</v>
      </c>
      <c r="F6" s="77">
        <f t="shared" si="4"/>
        <v>0.007406090769048465</v>
      </c>
      <c r="G6" s="76">
        <f t="shared" si="5"/>
        <v>0.006912351384445235</v>
      </c>
      <c r="H6" s="77">
        <f t="shared" si="6"/>
        <v>0.006418611999842003</v>
      </c>
      <c r="I6" s="76">
        <f t="shared" si="7"/>
        <v>0.0059248726152387726</v>
      </c>
      <c r="J6" s="77">
        <f t="shared" si="8"/>
        <v>0.005431133230635541</v>
      </c>
      <c r="K6" s="76">
        <f t="shared" si="9"/>
        <v>0.00493739384603231</v>
      </c>
      <c r="L6" s="77">
        <f t="shared" si="10"/>
        <v>0.004443654461429079</v>
      </c>
      <c r="M6" s="87">
        <f t="shared" si="11"/>
        <v>0.004069509727763076</v>
      </c>
    </row>
    <row r="7" spans="1:13" ht="15">
      <c r="A7" s="74">
        <v>3</v>
      </c>
      <c r="B7" s="75">
        <f t="shared" si="0"/>
        <v>0.00829482166133428</v>
      </c>
      <c r="C7" s="76">
        <f t="shared" si="1"/>
        <v>0.013330963384287237</v>
      </c>
      <c r="D7" s="77">
        <f t="shared" si="2"/>
        <v>0.012590354307382392</v>
      </c>
      <c r="E7" s="76">
        <f t="shared" si="3"/>
        <v>0.011849745230477543</v>
      </c>
      <c r="F7" s="77">
        <f t="shared" si="4"/>
        <v>0.011109136153572698</v>
      </c>
      <c r="G7" s="76">
        <f t="shared" si="5"/>
        <v>0.010368527076667852</v>
      </c>
      <c r="H7" s="77">
        <f t="shared" si="6"/>
        <v>0.009627917999763005</v>
      </c>
      <c r="I7" s="76">
        <f t="shared" si="7"/>
        <v>0.008887308922858158</v>
      </c>
      <c r="J7" s="77">
        <f t="shared" si="8"/>
        <v>0.008146699845953311</v>
      </c>
      <c r="K7" s="76">
        <f t="shared" si="9"/>
        <v>0.007406090769048465</v>
      </c>
      <c r="L7" s="77">
        <f t="shared" si="10"/>
        <v>0.0066654816921436185</v>
      </c>
      <c r="M7" s="87">
        <f t="shared" si="11"/>
        <v>0.006104264591644614</v>
      </c>
    </row>
    <row r="8" spans="1:13" ht="15">
      <c r="A8" s="74">
        <v>4</v>
      </c>
      <c r="B8" s="75">
        <f t="shared" si="0"/>
        <v>0.011059762215112373</v>
      </c>
      <c r="C8" s="76">
        <f t="shared" si="1"/>
        <v>0.017774617845716316</v>
      </c>
      <c r="D8" s="77">
        <f t="shared" si="2"/>
        <v>0.016787139076509857</v>
      </c>
      <c r="E8" s="76">
        <f t="shared" si="3"/>
        <v>0.01579966030730339</v>
      </c>
      <c r="F8" s="77">
        <f t="shared" si="4"/>
        <v>0.01481218153809693</v>
      </c>
      <c r="G8" s="76">
        <f t="shared" si="5"/>
        <v>0.01382470276889047</v>
      </c>
      <c r="H8" s="77">
        <f t="shared" si="6"/>
        <v>0.012837223999684006</v>
      </c>
      <c r="I8" s="76">
        <f t="shared" si="7"/>
        <v>0.011849745230477545</v>
      </c>
      <c r="J8" s="77">
        <f t="shared" si="8"/>
        <v>0.010862266461271083</v>
      </c>
      <c r="K8" s="76">
        <f t="shared" si="9"/>
        <v>0.00987478769206462</v>
      </c>
      <c r="L8" s="77">
        <f t="shared" si="10"/>
        <v>0.008887308922858158</v>
      </c>
      <c r="M8" s="87">
        <f t="shared" si="11"/>
        <v>0.008139019455526152</v>
      </c>
    </row>
    <row r="9" spans="1:13" ht="15">
      <c r="A9" s="74">
        <v>5</v>
      </c>
      <c r="B9" s="75">
        <f t="shared" si="0"/>
        <v>0.013824702768890466</v>
      </c>
      <c r="C9" s="76">
        <f t="shared" si="1"/>
        <v>0.022218272307145397</v>
      </c>
      <c r="D9" s="77">
        <f t="shared" si="2"/>
        <v>0.020983923845637322</v>
      </c>
      <c r="E9" s="76">
        <f t="shared" si="3"/>
        <v>0.01974957538412924</v>
      </c>
      <c r="F9" s="77">
        <f t="shared" si="4"/>
        <v>0.018515226922621163</v>
      </c>
      <c r="G9" s="76">
        <f t="shared" si="5"/>
        <v>0.017280878461113088</v>
      </c>
      <c r="H9" s="77">
        <f t="shared" si="6"/>
        <v>0.016046529999605007</v>
      </c>
      <c r="I9" s="76">
        <f t="shared" si="7"/>
        <v>0.014812181538096932</v>
      </c>
      <c r="J9" s="77">
        <f t="shared" si="8"/>
        <v>0.013577833076588854</v>
      </c>
      <c r="K9" s="76">
        <f t="shared" si="9"/>
        <v>0.012343484615080776</v>
      </c>
      <c r="L9" s="77">
        <f t="shared" si="10"/>
        <v>0.011109136153572698</v>
      </c>
      <c r="M9" s="87">
        <f t="shared" si="11"/>
        <v>0.010173774319407691</v>
      </c>
    </row>
    <row r="10" spans="1:13" ht="15">
      <c r="A10" s="74">
        <v>6</v>
      </c>
      <c r="B10" s="75">
        <f t="shared" si="0"/>
        <v>0.01658964332266856</v>
      </c>
      <c r="C10" s="76">
        <f t="shared" si="1"/>
        <v>0.026661926768574474</v>
      </c>
      <c r="D10" s="77">
        <f t="shared" si="2"/>
        <v>0.025180708614764784</v>
      </c>
      <c r="E10" s="76">
        <f t="shared" si="3"/>
        <v>0.023699490460955087</v>
      </c>
      <c r="F10" s="77">
        <f t="shared" si="4"/>
        <v>0.022218272307145397</v>
      </c>
      <c r="G10" s="76">
        <f t="shared" si="5"/>
        <v>0.020737054153335703</v>
      </c>
      <c r="H10" s="77">
        <f t="shared" si="6"/>
        <v>0.01925583599952601</v>
      </c>
      <c r="I10" s="76">
        <f t="shared" si="7"/>
        <v>0.017774617845716316</v>
      </c>
      <c r="J10" s="77">
        <f t="shared" si="8"/>
        <v>0.016293399691906622</v>
      </c>
      <c r="K10" s="76">
        <f t="shared" si="9"/>
        <v>0.01481218153809693</v>
      </c>
      <c r="L10" s="77">
        <f t="shared" si="10"/>
        <v>0.013330963384287237</v>
      </c>
      <c r="M10" s="87">
        <f t="shared" si="11"/>
        <v>0.012208529183289228</v>
      </c>
    </row>
    <row r="11" spans="1:13" ht="15">
      <c r="A11" s="74">
        <v>7</v>
      </c>
      <c r="B11" s="75">
        <f t="shared" si="0"/>
        <v>0.019354583876446653</v>
      </c>
      <c r="C11" s="76">
        <f t="shared" si="1"/>
        <v>0.03110558123000355</v>
      </c>
      <c r="D11" s="77">
        <f t="shared" si="2"/>
        <v>0.02937749338389225</v>
      </c>
      <c r="E11" s="76">
        <f t="shared" si="3"/>
        <v>0.027649405537780933</v>
      </c>
      <c r="F11" s="77">
        <f t="shared" si="4"/>
        <v>0.025921317691669627</v>
      </c>
      <c r="G11" s="76">
        <f t="shared" si="5"/>
        <v>0.02419322984555832</v>
      </c>
      <c r="H11" s="77">
        <f t="shared" si="6"/>
        <v>0.02246514199944701</v>
      </c>
      <c r="I11" s="76">
        <f t="shared" si="7"/>
        <v>0.020737054153335703</v>
      </c>
      <c r="J11" s="77">
        <f t="shared" si="8"/>
        <v>0.019008966307224394</v>
      </c>
      <c r="K11" s="76">
        <f t="shared" si="9"/>
        <v>0.017280878461113085</v>
      </c>
      <c r="L11" s="77">
        <f t="shared" si="10"/>
        <v>0.015552790615001776</v>
      </c>
      <c r="M11" s="87">
        <f t="shared" si="11"/>
        <v>0.014243284047170766</v>
      </c>
    </row>
    <row r="12" spans="1:13" ht="15">
      <c r="A12" s="74">
        <v>8</v>
      </c>
      <c r="B12" s="75">
        <f t="shared" si="0"/>
        <v>0.022119524430224746</v>
      </c>
      <c r="C12" s="76">
        <f t="shared" si="1"/>
        <v>0.03554923569143263</v>
      </c>
      <c r="D12" s="77">
        <f t="shared" si="2"/>
        <v>0.033574278153019714</v>
      </c>
      <c r="E12" s="76">
        <f t="shared" si="3"/>
        <v>0.03159932061460678</v>
      </c>
      <c r="F12" s="77">
        <f t="shared" si="4"/>
        <v>0.02962436307619386</v>
      </c>
      <c r="G12" s="76">
        <f t="shared" si="5"/>
        <v>0.02764940553778094</v>
      </c>
      <c r="H12" s="77">
        <f t="shared" si="6"/>
        <v>0.02567444799936801</v>
      </c>
      <c r="I12" s="76">
        <f t="shared" si="7"/>
        <v>0.02369949046095509</v>
      </c>
      <c r="J12" s="77">
        <f t="shared" si="8"/>
        <v>0.021724532922542165</v>
      </c>
      <c r="K12" s="76">
        <f t="shared" si="9"/>
        <v>0.01974957538412924</v>
      </c>
      <c r="L12" s="77">
        <f t="shared" si="10"/>
        <v>0.017774617845716316</v>
      </c>
      <c r="M12" s="87">
        <f t="shared" si="11"/>
        <v>0.016278038911052305</v>
      </c>
    </row>
    <row r="13" spans="1:13" ht="15">
      <c r="A13" s="74">
        <v>9</v>
      </c>
      <c r="B13" s="75">
        <f t="shared" si="0"/>
        <v>0.02488446498400284</v>
      </c>
      <c r="C13" s="76">
        <f t="shared" si="1"/>
        <v>0.03999289015286171</v>
      </c>
      <c r="D13" s="77">
        <f t="shared" si="2"/>
        <v>0.03777106292214718</v>
      </c>
      <c r="E13" s="76">
        <f t="shared" si="3"/>
        <v>0.03554923569143263</v>
      </c>
      <c r="F13" s="77">
        <f t="shared" si="4"/>
        <v>0.03332740846071809</v>
      </c>
      <c r="G13" s="76">
        <f t="shared" si="5"/>
        <v>0.031105581230003558</v>
      </c>
      <c r="H13" s="77">
        <f t="shared" si="6"/>
        <v>0.028883753999289014</v>
      </c>
      <c r="I13" s="76">
        <f t="shared" si="7"/>
        <v>0.026661926768574477</v>
      </c>
      <c r="J13" s="77">
        <f t="shared" si="8"/>
        <v>0.024440099537859937</v>
      </c>
      <c r="K13" s="76">
        <f t="shared" si="9"/>
        <v>0.022218272307145397</v>
      </c>
      <c r="L13" s="77">
        <f t="shared" si="10"/>
        <v>0.019996445076430856</v>
      </c>
      <c r="M13" s="87">
        <f t="shared" si="11"/>
        <v>0.018312793774933844</v>
      </c>
    </row>
    <row r="14" spans="1:13" ht="15">
      <c r="A14" s="74">
        <v>10</v>
      </c>
      <c r="B14" s="75">
        <f t="shared" si="0"/>
        <v>0.027649405537780933</v>
      </c>
      <c r="C14" s="76">
        <f t="shared" si="1"/>
        <v>0.04443654461429079</v>
      </c>
      <c r="D14" s="77">
        <f t="shared" si="2"/>
        <v>0.041967847691274644</v>
      </c>
      <c r="E14" s="76">
        <f t="shared" si="3"/>
        <v>0.03949915076825848</v>
      </c>
      <c r="F14" s="77">
        <f t="shared" si="4"/>
        <v>0.037030453845242325</v>
      </c>
      <c r="G14" s="76">
        <f t="shared" si="5"/>
        <v>0.034561756922226176</v>
      </c>
      <c r="H14" s="77">
        <f t="shared" si="6"/>
        <v>0.032093059999210014</v>
      </c>
      <c r="I14" s="76">
        <f t="shared" si="7"/>
        <v>0.029624363076193864</v>
      </c>
      <c r="J14" s="77">
        <f t="shared" si="8"/>
        <v>0.02715566615317771</v>
      </c>
      <c r="K14" s="76">
        <f t="shared" si="9"/>
        <v>0.024686969230161553</v>
      </c>
      <c r="L14" s="77">
        <f t="shared" si="10"/>
        <v>0.022218272307145397</v>
      </c>
      <c r="M14" s="87">
        <f t="shared" si="11"/>
        <v>0.020347548638815383</v>
      </c>
    </row>
    <row r="15" spans="1:13" ht="15">
      <c r="A15" s="74">
        <v>11</v>
      </c>
      <c r="B15" s="75">
        <f t="shared" si="0"/>
        <v>0.030414346091559026</v>
      </c>
      <c r="C15" s="76">
        <f t="shared" si="1"/>
        <v>0.04888019907571987</v>
      </c>
      <c r="D15" s="77">
        <f t="shared" si="2"/>
        <v>0.04616463246040211</v>
      </c>
      <c r="E15" s="76">
        <f t="shared" si="3"/>
        <v>0.043449065845084324</v>
      </c>
      <c r="F15" s="77">
        <f t="shared" si="4"/>
        <v>0.04073349922976656</v>
      </c>
      <c r="G15" s="76">
        <f t="shared" si="5"/>
        <v>0.038017932614448795</v>
      </c>
      <c r="H15" s="77">
        <f t="shared" si="6"/>
        <v>0.035302365999131016</v>
      </c>
      <c r="I15" s="76">
        <f t="shared" si="7"/>
        <v>0.03258679938381325</v>
      </c>
      <c r="J15" s="77">
        <f t="shared" si="8"/>
        <v>0.029871232768495477</v>
      </c>
      <c r="K15" s="76">
        <f t="shared" si="9"/>
        <v>0.027155666153177705</v>
      </c>
      <c r="L15" s="77">
        <f t="shared" si="10"/>
        <v>0.024440099537859934</v>
      </c>
      <c r="M15" s="87">
        <f t="shared" si="11"/>
        <v>0.022382303502696918</v>
      </c>
    </row>
    <row r="16" spans="1:13" ht="15">
      <c r="A16" s="74">
        <v>12</v>
      </c>
      <c r="B16" s="75">
        <f t="shared" si="0"/>
        <v>0.03317928664533712</v>
      </c>
      <c r="C16" s="76">
        <f t="shared" si="1"/>
        <v>0.05332385353714895</v>
      </c>
      <c r="D16" s="77">
        <f t="shared" si="2"/>
        <v>0.05036141722952957</v>
      </c>
      <c r="E16" s="76">
        <f t="shared" si="3"/>
        <v>0.047398980921910173</v>
      </c>
      <c r="F16" s="77">
        <f t="shared" si="4"/>
        <v>0.04443654461429079</v>
      </c>
      <c r="G16" s="76">
        <f t="shared" si="5"/>
        <v>0.041474108306671406</v>
      </c>
      <c r="H16" s="77">
        <f t="shared" si="6"/>
        <v>0.03851167199905202</v>
      </c>
      <c r="I16" s="76">
        <f t="shared" si="7"/>
        <v>0.03554923569143263</v>
      </c>
      <c r="J16" s="77">
        <f t="shared" si="8"/>
        <v>0.032586799383813245</v>
      </c>
      <c r="K16" s="76">
        <f t="shared" si="9"/>
        <v>0.02962436307619386</v>
      </c>
      <c r="L16" s="77">
        <f t="shared" si="10"/>
        <v>0.026661926768574474</v>
      </c>
      <c r="M16" s="87">
        <f t="shared" si="11"/>
        <v>0.024417058366578457</v>
      </c>
    </row>
    <row r="17" spans="1:13" ht="15">
      <c r="A17" s="74">
        <v>13</v>
      </c>
      <c r="B17" s="75">
        <f t="shared" si="0"/>
        <v>0.03594422719911521</v>
      </c>
      <c r="C17" s="76">
        <f t="shared" si="1"/>
        <v>0.05776750799857803</v>
      </c>
      <c r="D17" s="77">
        <f t="shared" si="2"/>
        <v>0.05455820199865703</v>
      </c>
      <c r="E17" s="76">
        <f t="shared" si="3"/>
        <v>0.05134889599873602</v>
      </c>
      <c r="F17" s="77">
        <f t="shared" si="4"/>
        <v>0.04813958999881503</v>
      </c>
      <c r="G17" s="76">
        <f t="shared" si="5"/>
        <v>0.044930283998894024</v>
      </c>
      <c r="H17" s="77">
        <f t="shared" si="6"/>
        <v>0.04172097799897302</v>
      </c>
      <c r="I17" s="76">
        <f t="shared" si="7"/>
        <v>0.03851167199905202</v>
      </c>
      <c r="J17" s="77">
        <f t="shared" si="8"/>
        <v>0.035302365999131016</v>
      </c>
      <c r="K17" s="76">
        <f t="shared" si="9"/>
        <v>0.032093059999210014</v>
      </c>
      <c r="L17" s="77">
        <f t="shared" si="10"/>
        <v>0.028883753999289014</v>
      </c>
      <c r="M17" s="87">
        <f t="shared" si="11"/>
        <v>0.026451813230459996</v>
      </c>
    </row>
    <row r="18" spans="1:13" ht="15">
      <c r="A18" s="74">
        <v>14</v>
      </c>
      <c r="B18" s="75">
        <f t="shared" si="0"/>
        <v>0.038709167752893306</v>
      </c>
      <c r="C18" s="76">
        <f t="shared" si="1"/>
        <v>0.0622111624600071</v>
      </c>
      <c r="D18" s="77">
        <f t="shared" si="2"/>
        <v>0.0587549867677845</v>
      </c>
      <c r="E18" s="76">
        <f t="shared" si="3"/>
        <v>0.055298811075561866</v>
      </c>
      <c r="F18" s="77">
        <f t="shared" si="4"/>
        <v>0.051842635383339254</v>
      </c>
      <c r="G18" s="76">
        <f t="shared" si="5"/>
        <v>0.04838645969111664</v>
      </c>
      <c r="H18" s="77">
        <f t="shared" si="6"/>
        <v>0.04493028399889402</v>
      </c>
      <c r="I18" s="76">
        <f t="shared" si="7"/>
        <v>0.041474108306671406</v>
      </c>
      <c r="J18" s="77">
        <f t="shared" si="8"/>
        <v>0.03801793261444879</v>
      </c>
      <c r="K18" s="76">
        <f t="shared" si="9"/>
        <v>0.03456175692222617</v>
      </c>
      <c r="L18" s="77">
        <f t="shared" si="10"/>
        <v>0.03110558123000355</v>
      </c>
      <c r="M18" s="87">
        <f t="shared" si="11"/>
        <v>0.02848656809434153</v>
      </c>
    </row>
    <row r="19" spans="1:13" ht="15">
      <c r="A19" s="74">
        <v>15</v>
      </c>
      <c r="B19" s="75">
        <f t="shared" si="0"/>
        <v>0.0414741083066714</v>
      </c>
      <c r="C19" s="76">
        <f t="shared" si="1"/>
        <v>0.06665481692143618</v>
      </c>
      <c r="D19" s="77">
        <f t="shared" si="2"/>
        <v>0.06295177153691196</v>
      </c>
      <c r="E19" s="76">
        <f t="shared" si="3"/>
        <v>0.059248726152387715</v>
      </c>
      <c r="F19" s="77">
        <f t="shared" si="4"/>
        <v>0.05554568076786349</v>
      </c>
      <c r="G19" s="76">
        <f t="shared" si="5"/>
        <v>0.05184263538333926</v>
      </c>
      <c r="H19" s="77">
        <f t="shared" si="6"/>
        <v>0.04813958999881502</v>
      </c>
      <c r="I19" s="76">
        <f t="shared" si="7"/>
        <v>0.04443654461429079</v>
      </c>
      <c r="J19" s="77">
        <f t="shared" si="8"/>
        <v>0.04073349922976656</v>
      </c>
      <c r="K19" s="76">
        <f t="shared" si="9"/>
        <v>0.037030453845242325</v>
      </c>
      <c r="L19" s="77">
        <f t="shared" si="10"/>
        <v>0.03332740846071809</v>
      </c>
      <c r="M19" s="87">
        <f t="shared" si="11"/>
        <v>0.03052132295822307</v>
      </c>
    </row>
    <row r="20" spans="1:13" ht="15">
      <c r="A20" s="74">
        <v>16</v>
      </c>
      <c r="B20" s="75">
        <f t="shared" si="0"/>
        <v>0.04423904886044949</v>
      </c>
      <c r="C20" s="76">
        <f t="shared" si="1"/>
        <v>0.07109847138286526</v>
      </c>
      <c r="D20" s="77">
        <f t="shared" si="2"/>
        <v>0.06714855630603943</v>
      </c>
      <c r="E20" s="76">
        <f t="shared" si="3"/>
        <v>0.06319864122921356</v>
      </c>
      <c r="F20" s="77">
        <f t="shared" si="4"/>
        <v>0.05924872615238772</v>
      </c>
      <c r="G20" s="76">
        <f t="shared" si="5"/>
        <v>0.05529881107556188</v>
      </c>
      <c r="H20" s="77">
        <f t="shared" si="6"/>
        <v>0.05134889599873602</v>
      </c>
      <c r="I20" s="76">
        <f t="shared" si="7"/>
        <v>0.04739898092191018</v>
      </c>
      <c r="J20" s="77">
        <f t="shared" si="8"/>
        <v>0.04344906584508433</v>
      </c>
      <c r="K20" s="76">
        <f t="shared" si="9"/>
        <v>0.03949915076825848</v>
      </c>
      <c r="L20" s="77">
        <f t="shared" si="10"/>
        <v>0.03554923569143263</v>
      </c>
      <c r="M20" s="87">
        <f t="shared" si="11"/>
        <v>0.03255607782210461</v>
      </c>
    </row>
    <row r="21" spans="1:13" ht="15">
      <c r="A21" s="74">
        <v>17</v>
      </c>
      <c r="B21" s="75">
        <f t="shared" si="0"/>
        <v>0.047003989414227586</v>
      </c>
      <c r="C21" s="76">
        <f t="shared" si="1"/>
        <v>0.07554212584429434</v>
      </c>
      <c r="D21" s="77">
        <f t="shared" si="2"/>
        <v>0.0713453410751669</v>
      </c>
      <c r="E21" s="76">
        <f t="shared" si="3"/>
        <v>0.06714855630603941</v>
      </c>
      <c r="F21" s="77">
        <f t="shared" si="4"/>
        <v>0.06295177153691195</v>
      </c>
      <c r="G21" s="76">
        <f t="shared" si="5"/>
        <v>0.0587549867677845</v>
      </c>
      <c r="H21" s="77">
        <f t="shared" si="6"/>
        <v>0.054558201998657026</v>
      </c>
      <c r="I21" s="76">
        <f t="shared" si="7"/>
        <v>0.05036141722952957</v>
      </c>
      <c r="J21" s="77">
        <f t="shared" si="8"/>
        <v>0.0461646324604021</v>
      </c>
      <c r="K21" s="76">
        <f t="shared" si="9"/>
        <v>0.04196784769127464</v>
      </c>
      <c r="L21" s="77">
        <f t="shared" si="10"/>
        <v>0.03777106292214717</v>
      </c>
      <c r="M21" s="87">
        <f t="shared" si="11"/>
        <v>0.034590832685986145</v>
      </c>
    </row>
    <row r="22" spans="1:13" ht="15">
      <c r="A22" s="74">
        <v>18</v>
      </c>
      <c r="B22" s="75">
        <f t="shared" si="0"/>
        <v>0.04976892996800568</v>
      </c>
      <c r="C22" s="76">
        <f t="shared" si="1"/>
        <v>0.07998578030572343</v>
      </c>
      <c r="D22" s="77">
        <f t="shared" si="2"/>
        <v>0.07554212584429436</v>
      </c>
      <c r="E22" s="76">
        <f t="shared" si="3"/>
        <v>0.07109847138286526</v>
      </c>
      <c r="F22" s="77">
        <f t="shared" si="4"/>
        <v>0.06665481692143618</v>
      </c>
      <c r="G22" s="76">
        <f t="shared" si="5"/>
        <v>0.062211162460007116</v>
      </c>
      <c r="H22" s="77">
        <f t="shared" si="6"/>
        <v>0.05776750799857803</v>
      </c>
      <c r="I22" s="76">
        <f t="shared" si="7"/>
        <v>0.053323853537148955</v>
      </c>
      <c r="J22" s="77">
        <f t="shared" si="8"/>
        <v>0.048880199075719874</v>
      </c>
      <c r="K22" s="76">
        <f t="shared" si="9"/>
        <v>0.04443654461429079</v>
      </c>
      <c r="L22" s="77">
        <f t="shared" si="10"/>
        <v>0.03999289015286171</v>
      </c>
      <c r="M22" s="87">
        <f t="shared" si="11"/>
        <v>0.03662558754986769</v>
      </c>
    </row>
    <row r="23" spans="1:13" ht="15">
      <c r="A23" s="74">
        <v>19</v>
      </c>
      <c r="B23" s="75">
        <f t="shared" si="0"/>
        <v>0.05253387052178377</v>
      </c>
      <c r="C23" s="76">
        <f t="shared" si="1"/>
        <v>0.0844294347671525</v>
      </c>
      <c r="D23" s="77">
        <f t="shared" si="2"/>
        <v>0.07973891061342182</v>
      </c>
      <c r="E23" s="76">
        <f t="shared" si="3"/>
        <v>0.07504838645969111</v>
      </c>
      <c r="F23" s="77">
        <f t="shared" si="4"/>
        <v>0.07035786230596042</v>
      </c>
      <c r="G23" s="76">
        <f t="shared" si="5"/>
        <v>0.06566733815222973</v>
      </c>
      <c r="H23" s="77">
        <f t="shared" si="6"/>
        <v>0.060976813998499024</v>
      </c>
      <c r="I23" s="76">
        <f t="shared" si="7"/>
        <v>0.05628628984476834</v>
      </c>
      <c r="J23" s="77">
        <f t="shared" si="8"/>
        <v>0.051595765691037646</v>
      </c>
      <c r="K23" s="76">
        <f t="shared" si="9"/>
        <v>0.04690524153730695</v>
      </c>
      <c r="L23" s="77">
        <f t="shared" si="10"/>
        <v>0.04221471738357625</v>
      </c>
      <c r="M23" s="87">
        <f t="shared" si="11"/>
        <v>0.03866034241374922</v>
      </c>
    </row>
    <row r="24" spans="1:13" ht="15">
      <c r="A24" s="74">
        <v>20</v>
      </c>
      <c r="B24" s="75">
        <f t="shared" si="0"/>
        <v>0.055298811075561866</v>
      </c>
      <c r="C24" s="76">
        <f t="shared" si="1"/>
        <v>0.08887308922858159</v>
      </c>
      <c r="D24" s="77">
        <f t="shared" si="2"/>
        <v>0.08393569538254929</v>
      </c>
      <c r="E24" s="76">
        <f t="shared" si="3"/>
        <v>0.07899830153651696</v>
      </c>
      <c r="F24" s="77">
        <f t="shared" si="4"/>
        <v>0.07406090769048465</v>
      </c>
      <c r="G24" s="76">
        <f t="shared" si="5"/>
        <v>0.06912351384445235</v>
      </c>
      <c r="H24" s="77">
        <f t="shared" si="6"/>
        <v>0.06418611999842003</v>
      </c>
      <c r="I24" s="76">
        <f t="shared" si="7"/>
        <v>0.05924872615238773</v>
      </c>
      <c r="J24" s="77">
        <f t="shared" si="8"/>
        <v>0.05431133230635542</v>
      </c>
      <c r="K24" s="76">
        <f t="shared" si="9"/>
        <v>0.049373938460323105</v>
      </c>
      <c r="L24" s="77">
        <f t="shared" si="10"/>
        <v>0.04443654461429079</v>
      </c>
      <c r="M24" s="87">
        <f t="shared" si="11"/>
        <v>0.040695097277630765</v>
      </c>
    </row>
    <row r="25" spans="1:13" ht="15">
      <c r="A25" s="74">
        <v>21</v>
      </c>
      <c r="B25" s="75">
        <f t="shared" si="0"/>
        <v>0.05806375162933996</v>
      </c>
      <c r="C25" s="76">
        <f t="shared" si="1"/>
        <v>0.09331674369001065</v>
      </c>
      <c r="D25" s="77">
        <f t="shared" si="2"/>
        <v>0.08813248015167675</v>
      </c>
      <c r="E25" s="76">
        <f t="shared" si="3"/>
        <v>0.0829482166133428</v>
      </c>
      <c r="F25" s="77">
        <f t="shared" si="4"/>
        <v>0.07776395307500888</v>
      </c>
      <c r="G25" s="76">
        <f t="shared" si="5"/>
        <v>0.07257968953667497</v>
      </c>
      <c r="H25" s="77">
        <f t="shared" si="6"/>
        <v>0.06739542599834103</v>
      </c>
      <c r="I25" s="76">
        <f t="shared" si="7"/>
        <v>0.06221116246000711</v>
      </c>
      <c r="J25" s="77">
        <f t="shared" si="8"/>
        <v>0.05702689892167318</v>
      </c>
      <c r="K25" s="76">
        <f t="shared" si="9"/>
        <v>0.051842635383339254</v>
      </c>
      <c r="L25" s="77">
        <f t="shared" si="10"/>
        <v>0.04665837184500533</v>
      </c>
      <c r="M25" s="87">
        <f t="shared" si="11"/>
        <v>0.0427298521415123</v>
      </c>
    </row>
    <row r="26" spans="1:13" ht="15">
      <c r="A26" s="78">
        <f>42.195/2</f>
        <v>21.0975</v>
      </c>
      <c r="B26" s="79">
        <f t="shared" si="0"/>
        <v>0.05833333333333332</v>
      </c>
      <c r="C26" s="80">
        <f t="shared" si="1"/>
        <v>0.09375</v>
      </c>
      <c r="D26" s="80">
        <f t="shared" si="2"/>
        <v>0.08854166666666667</v>
      </c>
      <c r="E26" s="80">
        <f t="shared" si="3"/>
        <v>0.08333333333333333</v>
      </c>
      <c r="F26" s="80">
        <f t="shared" si="4"/>
        <v>0.078125</v>
      </c>
      <c r="G26" s="80">
        <f t="shared" si="5"/>
        <v>0.07291666666666667</v>
      </c>
      <c r="H26" s="80">
        <f t="shared" si="6"/>
        <v>0.06770833333333333</v>
      </c>
      <c r="I26" s="80">
        <f t="shared" si="7"/>
        <v>0.0625</v>
      </c>
      <c r="J26" s="80">
        <f t="shared" si="8"/>
        <v>0.057291666666666664</v>
      </c>
      <c r="K26" s="80">
        <f t="shared" si="9"/>
        <v>0.052083333333333336</v>
      </c>
      <c r="L26" s="80">
        <f t="shared" si="10"/>
        <v>0.046875</v>
      </c>
      <c r="M26" s="81">
        <f t="shared" si="11"/>
        <v>0.04292824074074075</v>
      </c>
    </row>
    <row r="27" spans="1:13" ht="15">
      <c r="A27" s="74">
        <v>22</v>
      </c>
      <c r="B27" s="75">
        <f t="shared" si="0"/>
        <v>0.06082869218311805</v>
      </c>
      <c r="C27" s="76">
        <f t="shared" si="1"/>
        <v>0.09776039815143973</v>
      </c>
      <c r="D27" s="77">
        <f t="shared" si="2"/>
        <v>0.09232926492080422</v>
      </c>
      <c r="E27" s="76">
        <f t="shared" si="3"/>
        <v>0.08689813169016865</v>
      </c>
      <c r="F27" s="77">
        <f t="shared" si="4"/>
        <v>0.08146699845953312</v>
      </c>
      <c r="G27" s="76">
        <f t="shared" si="5"/>
        <v>0.07603586522889759</v>
      </c>
      <c r="H27" s="77">
        <f t="shared" si="6"/>
        <v>0.07060473199826203</v>
      </c>
      <c r="I27" s="76">
        <f t="shared" si="7"/>
        <v>0.0651735987676265</v>
      </c>
      <c r="J27" s="77">
        <f t="shared" si="8"/>
        <v>0.05974246553699095</v>
      </c>
      <c r="K27" s="76">
        <f t="shared" si="9"/>
        <v>0.05431133230635541</v>
      </c>
      <c r="L27" s="77">
        <f t="shared" si="10"/>
        <v>0.04888019907571987</v>
      </c>
      <c r="M27" s="87">
        <f t="shared" si="11"/>
        <v>0.044764607005393836</v>
      </c>
    </row>
    <row r="28" spans="1:13" ht="15">
      <c r="A28" s="74">
        <v>23</v>
      </c>
      <c r="B28" s="75">
        <f t="shared" si="0"/>
        <v>0.06359363273689614</v>
      </c>
      <c r="C28" s="76">
        <f t="shared" si="1"/>
        <v>0.10220405261286881</v>
      </c>
      <c r="D28" s="77">
        <f t="shared" si="2"/>
        <v>0.09652604968993168</v>
      </c>
      <c r="E28" s="76">
        <f t="shared" si="3"/>
        <v>0.0908480467669945</v>
      </c>
      <c r="F28" s="77">
        <f t="shared" si="4"/>
        <v>0.08517004384405735</v>
      </c>
      <c r="G28" s="76">
        <f t="shared" si="5"/>
        <v>0.07949204092112021</v>
      </c>
      <c r="H28" s="77">
        <f t="shared" si="6"/>
        <v>0.07381403799818304</v>
      </c>
      <c r="I28" s="76">
        <f t="shared" si="7"/>
        <v>0.06813603507524589</v>
      </c>
      <c r="J28" s="77">
        <f t="shared" si="8"/>
        <v>0.062458032152308725</v>
      </c>
      <c r="K28" s="76">
        <f t="shared" si="9"/>
        <v>0.056780029229371566</v>
      </c>
      <c r="L28" s="77">
        <f t="shared" si="10"/>
        <v>0.05110202630643441</v>
      </c>
      <c r="M28" s="87">
        <f t="shared" si="11"/>
        <v>0.04679936186927538</v>
      </c>
    </row>
    <row r="29" spans="1:13" ht="15">
      <c r="A29" s="74">
        <v>24</v>
      </c>
      <c r="B29" s="75">
        <f t="shared" si="0"/>
        <v>0.06635857329067424</v>
      </c>
      <c r="C29" s="76">
        <f t="shared" si="1"/>
        <v>0.1066477070742979</v>
      </c>
      <c r="D29" s="77">
        <f t="shared" si="2"/>
        <v>0.10072283445905914</v>
      </c>
      <c r="E29" s="76">
        <f t="shared" si="3"/>
        <v>0.09479796184382035</v>
      </c>
      <c r="F29" s="77">
        <f t="shared" si="4"/>
        <v>0.08887308922858159</v>
      </c>
      <c r="G29" s="76">
        <f t="shared" si="5"/>
        <v>0.08294821661334281</v>
      </c>
      <c r="H29" s="77">
        <f t="shared" si="6"/>
        <v>0.07702334399810404</v>
      </c>
      <c r="I29" s="76">
        <f t="shared" si="7"/>
        <v>0.07109847138286526</v>
      </c>
      <c r="J29" s="77">
        <f t="shared" si="8"/>
        <v>0.06517359876762649</v>
      </c>
      <c r="K29" s="76">
        <f t="shared" si="9"/>
        <v>0.05924872615238772</v>
      </c>
      <c r="L29" s="77">
        <f t="shared" si="10"/>
        <v>0.05332385353714895</v>
      </c>
      <c r="M29" s="87">
        <f t="shared" si="11"/>
        <v>0.048834116733156914</v>
      </c>
    </row>
    <row r="30" spans="1:13" ht="15">
      <c r="A30" s="74">
        <v>25</v>
      </c>
      <c r="B30" s="75">
        <f t="shared" si="0"/>
        <v>0.06912351384445234</v>
      </c>
      <c r="C30" s="76">
        <f t="shared" si="1"/>
        <v>0.11109136153572698</v>
      </c>
      <c r="D30" s="77">
        <f t="shared" si="2"/>
        <v>0.1049196192281866</v>
      </c>
      <c r="E30" s="76">
        <f t="shared" si="3"/>
        <v>0.0987478769206462</v>
      </c>
      <c r="F30" s="77">
        <f t="shared" si="4"/>
        <v>0.09257613461310582</v>
      </c>
      <c r="G30" s="76">
        <f t="shared" si="5"/>
        <v>0.08640439230556543</v>
      </c>
      <c r="H30" s="77">
        <f t="shared" si="6"/>
        <v>0.08023264999802504</v>
      </c>
      <c r="I30" s="76">
        <f t="shared" si="7"/>
        <v>0.07406090769048465</v>
      </c>
      <c r="J30" s="77">
        <f t="shared" si="8"/>
        <v>0.06788916538294426</v>
      </c>
      <c r="K30" s="76">
        <f t="shared" si="9"/>
        <v>0.06171742307540388</v>
      </c>
      <c r="L30" s="77">
        <f t="shared" si="10"/>
        <v>0.05554568076786349</v>
      </c>
      <c r="M30" s="87">
        <f t="shared" si="11"/>
        <v>0.05086887159703845</v>
      </c>
    </row>
    <row r="31" spans="1:13" ht="15">
      <c r="A31" s="74">
        <v>26</v>
      </c>
      <c r="B31" s="75">
        <f t="shared" si="0"/>
        <v>0.07188845439823043</v>
      </c>
      <c r="C31" s="76">
        <f t="shared" si="1"/>
        <v>0.11553501599715606</v>
      </c>
      <c r="D31" s="77">
        <f t="shared" si="2"/>
        <v>0.10911640399731407</v>
      </c>
      <c r="E31" s="76">
        <f t="shared" si="3"/>
        <v>0.10269779199747205</v>
      </c>
      <c r="F31" s="77">
        <f t="shared" si="4"/>
        <v>0.09627917999763005</v>
      </c>
      <c r="G31" s="76">
        <f t="shared" si="5"/>
        <v>0.08986056799778805</v>
      </c>
      <c r="H31" s="77">
        <f t="shared" si="6"/>
        <v>0.08344195599794604</v>
      </c>
      <c r="I31" s="76">
        <f t="shared" si="7"/>
        <v>0.07702334399810404</v>
      </c>
      <c r="J31" s="77">
        <f t="shared" si="8"/>
        <v>0.07060473199826203</v>
      </c>
      <c r="K31" s="76">
        <f t="shared" si="9"/>
        <v>0.06418611999842003</v>
      </c>
      <c r="L31" s="77">
        <f t="shared" si="10"/>
        <v>0.05776750799857803</v>
      </c>
      <c r="M31" s="87">
        <f t="shared" si="11"/>
        <v>0.05290362646091999</v>
      </c>
    </row>
    <row r="32" spans="1:13" ht="15">
      <c r="A32" s="74">
        <v>27</v>
      </c>
      <c r="B32" s="75">
        <f t="shared" si="0"/>
        <v>0.07465339495200851</v>
      </c>
      <c r="C32" s="76">
        <f t="shared" si="1"/>
        <v>0.11997867045858514</v>
      </c>
      <c r="D32" s="77">
        <f t="shared" si="2"/>
        <v>0.11331318876644153</v>
      </c>
      <c r="E32" s="76">
        <f t="shared" si="3"/>
        <v>0.1066477070742979</v>
      </c>
      <c r="F32" s="77">
        <f t="shared" si="4"/>
        <v>0.09998222538215427</v>
      </c>
      <c r="G32" s="76">
        <f t="shared" si="5"/>
        <v>0.09331674369001067</v>
      </c>
      <c r="H32" s="77">
        <f t="shared" si="6"/>
        <v>0.08665126199786703</v>
      </c>
      <c r="I32" s="76">
        <f t="shared" si="7"/>
        <v>0.07998578030572343</v>
      </c>
      <c r="J32" s="77">
        <f t="shared" si="8"/>
        <v>0.0733202986135798</v>
      </c>
      <c r="K32" s="76">
        <f t="shared" si="9"/>
        <v>0.06665481692143618</v>
      </c>
      <c r="L32" s="77">
        <f t="shared" si="10"/>
        <v>0.05998933522929257</v>
      </c>
      <c r="M32" s="87">
        <f t="shared" si="11"/>
        <v>0.05493838132480153</v>
      </c>
    </row>
    <row r="33" spans="1:13" ht="15">
      <c r="A33" s="74">
        <v>28</v>
      </c>
      <c r="B33" s="75">
        <f t="shared" si="0"/>
        <v>0.07741833550578661</v>
      </c>
      <c r="C33" s="76">
        <f t="shared" si="1"/>
        <v>0.1244223249200142</v>
      </c>
      <c r="D33" s="77">
        <f t="shared" si="2"/>
        <v>0.117509973535569</v>
      </c>
      <c r="E33" s="76">
        <f t="shared" si="3"/>
        <v>0.11059762215112373</v>
      </c>
      <c r="F33" s="77">
        <f t="shared" si="4"/>
        <v>0.10368527076667851</v>
      </c>
      <c r="G33" s="76">
        <f t="shared" si="5"/>
        <v>0.09677291938223329</v>
      </c>
      <c r="H33" s="77">
        <f t="shared" si="6"/>
        <v>0.08986056799778804</v>
      </c>
      <c r="I33" s="76">
        <f t="shared" si="7"/>
        <v>0.08294821661334281</v>
      </c>
      <c r="J33" s="77">
        <f t="shared" si="8"/>
        <v>0.07603586522889758</v>
      </c>
      <c r="K33" s="76">
        <f t="shared" si="9"/>
        <v>0.06912351384445234</v>
      </c>
      <c r="L33" s="77">
        <f t="shared" si="10"/>
        <v>0.0622111624600071</v>
      </c>
      <c r="M33" s="87">
        <f t="shared" si="11"/>
        <v>0.05697313618868306</v>
      </c>
    </row>
    <row r="34" spans="1:13" ht="15">
      <c r="A34" s="74">
        <v>29</v>
      </c>
      <c r="B34" s="75">
        <f t="shared" si="0"/>
        <v>0.08018327605956471</v>
      </c>
      <c r="C34" s="76">
        <f t="shared" si="1"/>
        <v>0.12886597938144329</v>
      </c>
      <c r="D34" s="77">
        <f t="shared" si="2"/>
        <v>0.12170675830469646</v>
      </c>
      <c r="E34" s="76">
        <f t="shared" si="3"/>
        <v>0.11454753722794958</v>
      </c>
      <c r="F34" s="77">
        <f t="shared" si="4"/>
        <v>0.10738831615120274</v>
      </c>
      <c r="G34" s="76">
        <f t="shared" si="5"/>
        <v>0.1002290950744559</v>
      </c>
      <c r="H34" s="77">
        <f t="shared" si="6"/>
        <v>0.09306987399770904</v>
      </c>
      <c r="I34" s="76">
        <f t="shared" si="7"/>
        <v>0.0859106529209622</v>
      </c>
      <c r="J34" s="77">
        <f t="shared" si="8"/>
        <v>0.07875143184421535</v>
      </c>
      <c r="K34" s="76">
        <f t="shared" si="9"/>
        <v>0.0715922107674685</v>
      </c>
      <c r="L34" s="77">
        <f t="shared" si="10"/>
        <v>0.06443298969072164</v>
      </c>
      <c r="M34" s="87">
        <f t="shared" si="11"/>
        <v>0.059007891052564605</v>
      </c>
    </row>
    <row r="35" spans="1:13" ht="15">
      <c r="A35" s="74">
        <v>30</v>
      </c>
      <c r="B35" s="75">
        <f t="shared" si="0"/>
        <v>0.0829482166133428</v>
      </c>
      <c r="C35" s="76">
        <f t="shared" si="1"/>
        <v>0.13330963384287237</v>
      </c>
      <c r="D35" s="77">
        <f t="shared" si="2"/>
        <v>0.12590354307382393</v>
      </c>
      <c r="E35" s="76">
        <f t="shared" si="3"/>
        <v>0.11849745230477543</v>
      </c>
      <c r="F35" s="77">
        <f t="shared" si="4"/>
        <v>0.11109136153572698</v>
      </c>
      <c r="G35" s="76">
        <f t="shared" si="5"/>
        <v>0.10368527076667852</v>
      </c>
      <c r="H35" s="77">
        <f t="shared" si="6"/>
        <v>0.09627917999763004</v>
      </c>
      <c r="I35" s="76">
        <f t="shared" si="7"/>
        <v>0.08887308922858159</v>
      </c>
      <c r="J35" s="77">
        <f t="shared" si="8"/>
        <v>0.08146699845953312</v>
      </c>
      <c r="K35" s="76">
        <f t="shared" si="9"/>
        <v>0.07406090769048465</v>
      </c>
      <c r="L35" s="77">
        <f t="shared" si="10"/>
        <v>0.06665481692143618</v>
      </c>
      <c r="M35" s="87">
        <f t="shared" si="11"/>
        <v>0.06104264591644614</v>
      </c>
    </row>
    <row r="36" spans="1:13" ht="15">
      <c r="A36" s="74">
        <v>31</v>
      </c>
      <c r="B36" s="75">
        <f t="shared" si="0"/>
        <v>0.08571315716712088</v>
      </c>
      <c r="C36" s="76">
        <f t="shared" si="1"/>
        <v>0.13775328830430145</v>
      </c>
      <c r="D36" s="77">
        <f t="shared" si="2"/>
        <v>0.1301003278429514</v>
      </c>
      <c r="E36" s="76">
        <f t="shared" si="3"/>
        <v>0.12244736738160128</v>
      </c>
      <c r="F36" s="77">
        <f t="shared" si="4"/>
        <v>0.11479440692025121</v>
      </c>
      <c r="G36" s="76">
        <f t="shared" si="5"/>
        <v>0.10714144645890114</v>
      </c>
      <c r="H36" s="77">
        <f t="shared" si="6"/>
        <v>0.09948848599755104</v>
      </c>
      <c r="I36" s="76">
        <f t="shared" si="7"/>
        <v>0.09183552553620097</v>
      </c>
      <c r="J36" s="77">
        <f t="shared" si="8"/>
        <v>0.08418256507485089</v>
      </c>
      <c r="K36" s="76">
        <f t="shared" si="9"/>
        <v>0.0765296046135008</v>
      </c>
      <c r="L36" s="77">
        <f t="shared" si="10"/>
        <v>0.06887664415215072</v>
      </c>
      <c r="M36" s="87">
        <f t="shared" si="11"/>
        <v>0.06307740078032768</v>
      </c>
    </row>
    <row r="37" spans="1:13" ht="15">
      <c r="A37" s="74">
        <v>32</v>
      </c>
      <c r="B37" s="75">
        <f t="shared" si="0"/>
        <v>0.08847809772089898</v>
      </c>
      <c r="C37" s="76">
        <f t="shared" si="1"/>
        <v>0.14219694276573053</v>
      </c>
      <c r="D37" s="77">
        <f t="shared" si="2"/>
        <v>0.13429711261207886</v>
      </c>
      <c r="E37" s="76">
        <f t="shared" si="3"/>
        <v>0.12639728245842713</v>
      </c>
      <c r="F37" s="77">
        <f t="shared" si="4"/>
        <v>0.11849745230477544</v>
      </c>
      <c r="G37" s="76">
        <f t="shared" si="5"/>
        <v>0.11059762215112376</v>
      </c>
      <c r="H37" s="77">
        <f t="shared" si="6"/>
        <v>0.10269779199747205</v>
      </c>
      <c r="I37" s="76">
        <f t="shared" si="7"/>
        <v>0.09479796184382036</v>
      </c>
      <c r="J37" s="77">
        <f t="shared" si="8"/>
        <v>0.08689813169016866</v>
      </c>
      <c r="K37" s="76">
        <f t="shared" si="9"/>
        <v>0.07899830153651696</v>
      </c>
      <c r="L37" s="77">
        <f t="shared" si="10"/>
        <v>0.07109847138286526</v>
      </c>
      <c r="M37" s="87">
        <f t="shared" si="11"/>
        <v>0.06511215564420922</v>
      </c>
    </row>
    <row r="38" spans="1:13" ht="15">
      <c r="A38" s="74">
        <v>33</v>
      </c>
      <c r="B38" s="75">
        <f t="shared" si="0"/>
        <v>0.09124303827467709</v>
      </c>
      <c r="C38" s="76">
        <f t="shared" si="1"/>
        <v>0.1466405972271596</v>
      </c>
      <c r="D38" s="77">
        <f t="shared" si="2"/>
        <v>0.13849389738120632</v>
      </c>
      <c r="E38" s="76">
        <f t="shared" si="3"/>
        <v>0.13034719753525298</v>
      </c>
      <c r="F38" s="77">
        <f t="shared" si="4"/>
        <v>0.12220049768929968</v>
      </c>
      <c r="G38" s="76">
        <f t="shared" si="5"/>
        <v>0.11405379784334638</v>
      </c>
      <c r="H38" s="77">
        <f t="shared" si="6"/>
        <v>0.10590709799739305</v>
      </c>
      <c r="I38" s="76">
        <f t="shared" si="7"/>
        <v>0.09776039815143975</v>
      </c>
      <c r="J38" s="77">
        <f t="shared" si="8"/>
        <v>0.08961369830548643</v>
      </c>
      <c r="K38" s="76">
        <f t="shared" si="9"/>
        <v>0.08146699845953312</v>
      </c>
      <c r="L38" s="77">
        <f t="shared" si="10"/>
        <v>0.0733202986135798</v>
      </c>
      <c r="M38" s="87">
        <f t="shared" si="11"/>
        <v>0.06714691050809075</v>
      </c>
    </row>
    <row r="39" spans="1:13" ht="15">
      <c r="A39" s="74">
        <v>34</v>
      </c>
      <c r="B39" s="75">
        <f t="shared" si="0"/>
        <v>0.09400797882845517</v>
      </c>
      <c r="C39" s="76">
        <f t="shared" si="1"/>
        <v>0.1510842516885887</v>
      </c>
      <c r="D39" s="77">
        <f t="shared" si="2"/>
        <v>0.1426906821503338</v>
      </c>
      <c r="E39" s="76">
        <f t="shared" si="3"/>
        <v>0.13429711261207883</v>
      </c>
      <c r="F39" s="77">
        <f t="shared" si="4"/>
        <v>0.1259035430738239</v>
      </c>
      <c r="G39" s="76">
        <f t="shared" si="5"/>
        <v>0.117509973535569</v>
      </c>
      <c r="H39" s="77">
        <f t="shared" si="6"/>
        <v>0.10911640399731405</v>
      </c>
      <c r="I39" s="76">
        <f t="shared" si="7"/>
        <v>0.10072283445905914</v>
      </c>
      <c r="J39" s="77">
        <f t="shared" si="8"/>
        <v>0.0923292649208042</v>
      </c>
      <c r="K39" s="76">
        <f t="shared" si="9"/>
        <v>0.08393569538254927</v>
      </c>
      <c r="L39" s="77">
        <f t="shared" si="10"/>
        <v>0.07554212584429434</v>
      </c>
      <c r="M39" s="87">
        <f t="shared" si="11"/>
        <v>0.06918166537197229</v>
      </c>
    </row>
    <row r="40" spans="1:13" ht="15">
      <c r="A40" s="74">
        <v>35</v>
      </c>
      <c r="B40" s="75">
        <f t="shared" si="0"/>
        <v>0.09677291938223326</v>
      </c>
      <c r="C40" s="76">
        <f t="shared" si="1"/>
        <v>0.15552790615001777</v>
      </c>
      <c r="D40" s="77">
        <f t="shared" si="2"/>
        <v>0.14688746691946125</v>
      </c>
      <c r="E40" s="76">
        <f t="shared" si="3"/>
        <v>0.13824702768890468</v>
      </c>
      <c r="F40" s="77">
        <f t="shared" si="4"/>
        <v>0.12960658845834813</v>
      </c>
      <c r="G40" s="76">
        <f t="shared" si="5"/>
        <v>0.12096614922779161</v>
      </c>
      <c r="H40" s="77">
        <f t="shared" si="6"/>
        <v>0.11232570999723505</v>
      </c>
      <c r="I40" s="76">
        <f t="shared" si="7"/>
        <v>0.10368527076667852</v>
      </c>
      <c r="J40" s="77">
        <f t="shared" si="8"/>
        <v>0.09504483153612198</v>
      </c>
      <c r="K40" s="76">
        <f t="shared" si="9"/>
        <v>0.08640439230556543</v>
      </c>
      <c r="L40" s="77">
        <f t="shared" si="10"/>
        <v>0.07776395307500888</v>
      </c>
      <c r="M40" s="87">
        <f t="shared" si="11"/>
        <v>0.07121642023585384</v>
      </c>
    </row>
    <row r="41" spans="1:13" ht="15">
      <c r="A41" s="74">
        <v>36</v>
      </c>
      <c r="B41" s="75">
        <f t="shared" si="0"/>
        <v>0.09953785993601136</v>
      </c>
      <c r="C41" s="76">
        <f t="shared" si="1"/>
        <v>0.15997156061144685</v>
      </c>
      <c r="D41" s="77">
        <f t="shared" si="2"/>
        <v>0.15108425168858872</v>
      </c>
      <c r="E41" s="76">
        <f t="shared" si="3"/>
        <v>0.14219694276573053</v>
      </c>
      <c r="F41" s="77">
        <f t="shared" si="4"/>
        <v>0.13330963384287237</v>
      </c>
      <c r="G41" s="76">
        <f t="shared" si="5"/>
        <v>0.12442232492001423</v>
      </c>
      <c r="H41" s="77">
        <f t="shared" si="6"/>
        <v>0.11553501599715606</v>
      </c>
      <c r="I41" s="76">
        <f t="shared" si="7"/>
        <v>0.10664770707429791</v>
      </c>
      <c r="J41" s="77">
        <f t="shared" si="8"/>
        <v>0.09776039815143975</v>
      </c>
      <c r="K41" s="76">
        <f t="shared" si="9"/>
        <v>0.08887308922858159</v>
      </c>
      <c r="L41" s="77">
        <f t="shared" si="10"/>
        <v>0.07998578030572343</v>
      </c>
      <c r="M41" s="87">
        <f t="shared" si="11"/>
        <v>0.07325117509973537</v>
      </c>
    </row>
    <row r="42" spans="1:13" ht="15">
      <c r="A42" s="74">
        <v>37</v>
      </c>
      <c r="B42" s="75">
        <f t="shared" si="0"/>
        <v>0.10230280048978946</v>
      </c>
      <c r="C42" s="76">
        <f t="shared" si="1"/>
        <v>0.16441521507287593</v>
      </c>
      <c r="D42" s="77">
        <f t="shared" si="2"/>
        <v>0.15528103645771618</v>
      </c>
      <c r="E42" s="76">
        <f t="shared" si="3"/>
        <v>0.14614685784255638</v>
      </c>
      <c r="F42" s="77">
        <f t="shared" si="4"/>
        <v>0.1370126792273966</v>
      </c>
      <c r="G42" s="76">
        <f t="shared" si="5"/>
        <v>0.12787850061223685</v>
      </c>
      <c r="H42" s="77">
        <f t="shared" si="6"/>
        <v>0.11874432199707706</v>
      </c>
      <c r="I42" s="76">
        <f t="shared" si="7"/>
        <v>0.1096101433819173</v>
      </c>
      <c r="J42" s="77">
        <f t="shared" si="8"/>
        <v>0.10047596476675752</v>
      </c>
      <c r="K42" s="76">
        <f t="shared" si="9"/>
        <v>0.09134178615159774</v>
      </c>
      <c r="L42" s="77">
        <f t="shared" si="10"/>
        <v>0.08220760753643797</v>
      </c>
      <c r="M42" s="87">
        <f t="shared" si="11"/>
        <v>0.07528592996361691</v>
      </c>
    </row>
    <row r="43" spans="1:13" ht="15" customHeight="1">
      <c r="A43" s="74">
        <v>38</v>
      </c>
      <c r="B43" s="75">
        <f t="shared" si="0"/>
        <v>0.10506774104356754</v>
      </c>
      <c r="C43" s="76">
        <f t="shared" si="1"/>
        <v>0.168858869534305</v>
      </c>
      <c r="D43" s="77">
        <f t="shared" si="2"/>
        <v>0.15947782122684365</v>
      </c>
      <c r="E43" s="76">
        <f t="shared" si="3"/>
        <v>0.15009677291938223</v>
      </c>
      <c r="F43" s="77">
        <f t="shared" si="4"/>
        <v>0.14071572461192083</v>
      </c>
      <c r="G43" s="76">
        <f t="shared" si="5"/>
        <v>0.13133467630445947</v>
      </c>
      <c r="H43" s="77">
        <f t="shared" si="6"/>
        <v>0.12195362799699805</v>
      </c>
      <c r="I43" s="76">
        <f t="shared" si="7"/>
        <v>0.11257257968953668</v>
      </c>
      <c r="J43" s="77">
        <f t="shared" si="8"/>
        <v>0.10319153138207529</v>
      </c>
      <c r="K43" s="76">
        <f t="shared" si="9"/>
        <v>0.0938104830746139</v>
      </c>
      <c r="L43" s="77">
        <f t="shared" si="10"/>
        <v>0.0844294347671525</v>
      </c>
      <c r="M43" s="87">
        <f t="shared" si="11"/>
        <v>0.07732068482749845</v>
      </c>
    </row>
    <row r="44" spans="1:13" ht="15">
      <c r="A44" s="74">
        <v>39</v>
      </c>
      <c r="B44" s="75">
        <f t="shared" si="0"/>
        <v>0.10783268159734563</v>
      </c>
      <c r="C44" s="76">
        <f t="shared" si="1"/>
        <v>0.1733025239957341</v>
      </c>
      <c r="D44" s="77">
        <f t="shared" si="2"/>
        <v>0.1636746059959711</v>
      </c>
      <c r="E44" s="76">
        <f t="shared" si="3"/>
        <v>0.15404668799620808</v>
      </c>
      <c r="F44" s="77">
        <f t="shared" si="4"/>
        <v>0.14441876999644507</v>
      </c>
      <c r="G44" s="76">
        <f t="shared" si="5"/>
        <v>0.1347908519966821</v>
      </c>
      <c r="H44" s="77">
        <f t="shared" si="6"/>
        <v>0.12516293399691905</v>
      </c>
      <c r="I44" s="76">
        <f t="shared" si="7"/>
        <v>0.11553501599715607</v>
      </c>
      <c r="J44" s="77">
        <f t="shared" si="8"/>
        <v>0.10590709799739306</v>
      </c>
      <c r="K44" s="76">
        <f t="shared" si="9"/>
        <v>0.09627917999763005</v>
      </c>
      <c r="L44" s="77">
        <f t="shared" si="10"/>
        <v>0.08665126199786705</v>
      </c>
      <c r="M44" s="87">
        <f t="shared" si="11"/>
        <v>0.07935543969137998</v>
      </c>
    </row>
    <row r="45" spans="1:13" ht="15">
      <c r="A45" s="74">
        <v>40</v>
      </c>
      <c r="B45" s="75">
        <f t="shared" si="0"/>
        <v>0.11059762215112373</v>
      </c>
      <c r="C45" s="76">
        <f t="shared" si="1"/>
        <v>0.17774617845716317</v>
      </c>
      <c r="D45" s="77">
        <f t="shared" si="2"/>
        <v>0.16787139076509858</v>
      </c>
      <c r="E45" s="76">
        <f t="shared" si="3"/>
        <v>0.15799660307303393</v>
      </c>
      <c r="F45" s="77">
        <f t="shared" si="4"/>
        <v>0.1481218153809693</v>
      </c>
      <c r="G45" s="76">
        <f t="shared" si="5"/>
        <v>0.1382470276889047</v>
      </c>
      <c r="H45" s="77">
        <f t="shared" si="6"/>
        <v>0.12837223999684005</v>
      </c>
      <c r="I45" s="76">
        <f t="shared" si="7"/>
        <v>0.11849745230477546</v>
      </c>
      <c r="J45" s="77">
        <f t="shared" si="8"/>
        <v>0.10862266461271083</v>
      </c>
      <c r="K45" s="76">
        <f t="shared" si="9"/>
        <v>0.09874787692064621</v>
      </c>
      <c r="L45" s="77">
        <f t="shared" si="10"/>
        <v>0.08887308922858159</v>
      </c>
      <c r="M45" s="87">
        <f t="shared" si="11"/>
        <v>0.08139019455526153</v>
      </c>
    </row>
    <row r="46" spans="1:13" ht="15" customHeight="1">
      <c r="A46" s="74">
        <v>41</v>
      </c>
      <c r="B46" s="75">
        <f t="shared" si="0"/>
        <v>0.11336256270490183</v>
      </c>
      <c r="C46" s="76">
        <f t="shared" si="1"/>
        <v>0.18218983291859223</v>
      </c>
      <c r="D46" s="77">
        <f t="shared" si="2"/>
        <v>0.17206817553422604</v>
      </c>
      <c r="E46" s="76">
        <f t="shared" si="3"/>
        <v>0.16194651814985975</v>
      </c>
      <c r="F46" s="77">
        <f t="shared" si="4"/>
        <v>0.15182486076549354</v>
      </c>
      <c r="G46" s="76">
        <f t="shared" si="5"/>
        <v>0.14170320338112732</v>
      </c>
      <c r="H46" s="77">
        <f t="shared" si="6"/>
        <v>0.13158154599676106</v>
      </c>
      <c r="I46" s="76">
        <f t="shared" si="7"/>
        <v>0.12145988861239483</v>
      </c>
      <c r="J46" s="77">
        <f t="shared" si="8"/>
        <v>0.11133823122802859</v>
      </c>
      <c r="K46" s="76">
        <f t="shared" si="9"/>
        <v>0.10121657384366235</v>
      </c>
      <c r="L46" s="77">
        <f t="shared" si="10"/>
        <v>0.09109491645929611</v>
      </c>
      <c r="M46" s="87">
        <f t="shared" si="11"/>
        <v>0.08342494941914307</v>
      </c>
    </row>
    <row r="47" spans="1:13" ht="15">
      <c r="A47" s="74">
        <v>42</v>
      </c>
      <c r="B47" s="75">
        <f t="shared" si="0"/>
        <v>0.11612750325867992</v>
      </c>
      <c r="C47" s="76">
        <f t="shared" si="1"/>
        <v>0.1866334873800213</v>
      </c>
      <c r="D47" s="77">
        <f t="shared" si="2"/>
        <v>0.1762649603033535</v>
      </c>
      <c r="E47" s="76">
        <f t="shared" si="3"/>
        <v>0.1658964332266856</v>
      </c>
      <c r="F47" s="77">
        <f t="shared" si="4"/>
        <v>0.15552790615001777</v>
      </c>
      <c r="G47" s="76">
        <f t="shared" si="5"/>
        <v>0.14515937907334994</v>
      </c>
      <c r="H47" s="77">
        <f t="shared" si="6"/>
        <v>0.13479085199668206</v>
      </c>
      <c r="I47" s="76">
        <f t="shared" si="7"/>
        <v>0.12442232492001422</v>
      </c>
      <c r="J47" s="77">
        <f t="shared" si="8"/>
        <v>0.11405379784334636</v>
      </c>
      <c r="K47" s="76">
        <f t="shared" si="9"/>
        <v>0.10368527076667851</v>
      </c>
      <c r="L47" s="77">
        <f t="shared" si="10"/>
        <v>0.09331674369001065</v>
      </c>
      <c r="M47" s="87">
        <f t="shared" si="11"/>
        <v>0.0854597042830246</v>
      </c>
    </row>
    <row r="48" spans="1:13" ht="15">
      <c r="A48" s="88">
        <v>42.195</v>
      </c>
      <c r="B48" s="89">
        <f>G1</f>
        <v>0.11666666666666665</v>
      </c>
      <c r="C48" s="90">
        <v>0.1875</v>
      </c>
      <c r="D48" s="90">
        <v>0.17708333333333334</v>
      </c>
      <c r="E48" s="90">
        <v>0.16666666666666666</v>
      </c>
      <c r="F48" s="90">
        <v>0.15625</v>
      </c>
      <c r="G48" s="90">
        <v>0.14583333333333334</v>
      </c>
      <c r="H48" s="90">
        <v>0.13541666666666666</v>
      </c>
      <c r="I48" s="90">
        <v>0.125</v>
      </c>
      <c r="J48" s="90">
        <v>0.11458333333333333</v>
      </c>
      <c r="K48" s="90">
        <v>0.10416666666666667</v>
      </c>
      <c r="L48" s="90">
        <v>0.09375</v>
      </c>
      <c r="M48" s="91">
        <v>0.08585648148148149</v>
      </c>
    </row>
    <row r="49" spans="1:13" ht="15" customHeight="1">
      <c r="A49" s="82" t="s">
        <v>47</v>
      </c>
      <c r="B49" s="83">
        <f aca="true" t="shared" si="12" ref="B49:M49">$A$48/B48/24</f>
        <v>15.06964285714286</v>
      </c>
      <c r="C49" s="92">
        <f t="shared" si="12"/>
        <v>9.376666666666667</v>
      </c>
      <c r="D49" s="92">
        <f t="shared" si="12"/>
        <v>9.928235294117647</v>
      </c>
      <c r="E49" s="92">
        <f t="shared" si="12"/>
        <v>10.54875</v>
      </c>
      <c r="F49" s="92">
        <f t="shared" si="12"/>
        <v>11.252</v>
      </c>
      <c r="G49" s="92">
        <f t="shared" si="12"/>
        <v>12.055714285714286</v>
      </c>
      <c r="H49" s="92">
        <f t="shared" si="12"/>
        <v>12.983076923076924</v>
      </c>
      <c r="I49" s="92">
        <f t="shared" si="12"/>
        <v>14.065</v>
      </c>
      <c r="J49" s="92">
        <f t="shared" si="12"/>
        <v>15.343636363636364</v>
      </c>
      <c r="K49" s="92">
        <f t="shared" si="12"/>
        <v>16.878</v>
      </c>
      <c r="L49" s="92">
        <f t="shared" si="12"/>
        <v>18.753333333333334</v>
      </c>
      <c r="M49" s="92">
        <f t="shared" si="12"/>
        <v>20.47748719331356</v>
      </c>
    </row>
    <row r="50" spans="1:13" ht="15" customHeight="1">
      <c r="A50" s="82" t="s">
        <v>7</v>
      </c>
      <c r="B50" s="85">
        <f aca="true" t="shared" si="13" ref="B50:M50">B49/$K$1</f>
        <v>0.7767857142857145</v>
      </c>
      <c r="C50" s="86">
        <f t="shared" si="13"/>
        <v>0.4833333333333334</v>
      </c>
      <c r="D50" s="86">
        <f t="shared" si="13"/>
        <v>0.511764705882353</v>
      </c>
      <c r="E50" s="86">
        <f t="shared" si="13"/>
        <v>0.5437500000000001</v>
      </c>
      <c r="F50" s="86">
        <f t="shared" si="13"/>
        <v>0.5800000000000001</v>
      </c>
      <c r="G50" s="86">
        <f t="shared" si="13"/>
        <v>0.6214285714285714</v>
      </c>
      <c r="H50" s="86">
        <f t="shared" si="13"/>
        <v>0.6692307692307693</v>
      </c>
      <c r="I50" s="86">
        <f t="shared" si="13"/>
        <v>0.725</v>
      </c>
      <c r="J50" s="86">
        <f t="shared" si="13"/>
        <v>0.790909090909091</v>
      </c>
      <c r="K50" s="86">
        <f t="shared" si="13"/>
        <v>0.8700000000000001</v>
      </c>
      <c r="L50" s="86">
        <f t="shared" si="13"/>
        <v>0.9666666666666668</v>
      </c>
      <c r="M50" s="86">
        <f t="shared" si="13"/>
        <v>1.055540576974926</v>
      </c>
    </row>
  </sheetData>
  <sheetProtection selectLockedCells="1" selectUnlockedCells="1"/>
  <mergeCells count="3">
    <mergeCell ref="A1:F1"/>
    <mergeCell ref="H1:J1"/>
    <mergeCell ref="C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laprune</dc:creator>
  <cp:keywords/>
  <dc:description/>
  <cp:lastModifiedBy>gp laprune</cp:lastModifiedBy>
  <dcterms:created xsi:type="dcterms:W3CDTF">2019-09-24T18:54:39Z</dcterms:created>
  <dcterms:modified xsi:type="dcterms:W3CDTF">2019-09-24T18:54:39Z</dcterms:modified>
  <cp:category/>
  <cp:version/>
  <cp:contentType/>
  <cp:contentStatus/>
</cp:coreProperties>
</file>