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activeTab="0"/>
  </bookViews>
  <sheets>
    <sheet name="PROGRAMMATION Trail Vma 15km" sheetId="1" r:id="rId1"/>
    <sheet name="Trail 4 séances" sheetId="2" r:id="rId2"/>
  </sheets>
  <definedNames/>
  <calcPr fullCalcOnLoad="1"/>
</workbook>
</file>

<file path=xl/sharedStrings.xml><?xml version="1.0" encoding="utf-8"?>
<sst xmlns="http://schemas.openxmlformats.org/spreadsheetml/2006/main" count="192" uniqueCount="106">
  <si>
    <t>PREVISION  TRAIL - PLAN POUR ATHLETE HABITUE A COURIR 3 à 4 FOIS PAR SEMAINE - Objectif Trail distance 25km à 35 km (Montcient - Eco Trail)</t>
  </si>
  <si>
    <t>PREPA SPECIFIQUE</t>
  </si>
  <si>
    <t>PRE COMPET</t>
  </si>
  <si>
    <t>S</t>
  </si>
  <si>
    <t>Dates</t>
  </si>
  <si>
    <t>Objectifs</t>
  </si>
  <si>
    <t>Objectif</t>
  </si>
  <si>
    <t>S1</t>
  </si>
  <si>
    <t>S7</t>
  </si>
  <si>
    <t>S2</t>
  </si>
  <si>
    <t>S8</t>
  </si>
  <si>
    <t>25 février au 3 mars</t>
  </si>
  <si>
    <t>S3</t>
  </si>
  <si>
    <t>4 mars au 10 mars</t>
  </si>
  <si>
    <t>S4</t>
  </si>
  <si>
    <t>11 mars au 17 mars</t>
  </si>
  <si>
    <t>S5</t>
  </si>
  <si>
    <t>S6</t>
  </si>
  <si>
    <t>VMA</t>
  </si>
  <si>
    <t>km/h</t>
  </si>
  <si>
    <t xml:space="preserve">Entrez vos </t>
  </si>
  <si>
    <t>FC max</t>
  </si>
  <si>
    <t>FC repos</t>
  </si>
  <si>
    <t>Allures</t>
  </si>
  <si>
    <t>% VMA</t>
  </si>
  <si>
    <t>V</t>
  </si>
  <si>
    <t>tps au km</t>
  </si>
  <si>
    <t>tps au 100m</t>
  </si>
  <si>
    <t>FC Cible</t>
  </si>
  <si>
    <t>Footing Bas</t>
  </si>
  <si>
    <t>Footing Haut</t>
  </si>
  <si>
    <t>10 km</t>
  </si>
  <si>
    <t>VMA Longue</t>
  </si>
  <si>
    <t>VMA Courte</t>
  </si>
  <si>
    <t>Distance parcourue (mètres) en fonction du temps en minutes</t>
  </si>
  <si>
    <t>PREPA SPECIFIQUE – S1 du 21 janvier au 27 janvier</t>
  </si>
  <si>
    <t>Séance</t>
  </si>
  <si>
    <t>Séance 1</t>
  </si>
  <si>
    <t>Séance 2</t>
  </si>
  <si>
    <t>Séance 3</t>
  </si>
  <si>
    <t>Séance 4</t>
  </si>
  <si>
    <t>Footing / Renforcement Musculaire</t>
  </si>
  <si>
    <t>VMA Nature ou Piste</t>
  </si>
  <si>
    <t>Footing</t>
  </si>
  <si>
    <t>SL avec All. Trail</t>
  </si>
  <si>
    <t>Infos</t>
  </si>
  <si>
    <t xml:space="preserve">Footing 45' + Renforcement musculaire
</t>
  </si>
  <si>
    <r>
      <t xml:space="preserve">Footing 25' +
</t>
    </r>
    <r>
      <rPr>
        <u val="single"/>
        <sz val="8"/>
        <rFont val="Arial Narrow"/>
        <family val="2"/>
      </rPr>
      <t xml:space="preserve">vma 100% </t>
    </r>
    <r>
      <rPr>
        <sz val="8"/>
        <rFont val="Arial Narrow"/>
        <family val="2"/>
      </rPr>
      <t xml:space="preserve">: </t>
    </r>
    <r>
      <rPr>
        <b/>
        <sz val="8"/>
        <color indexed="10"/>
        <rFont val="Arial Narrow"/>
        <family val="2"/>
      </rPr>
      <t xml:space="preserve">6x1'/1' + 6x45''/45'' + 6x30''/30'' 
</t>
    </r>
    <r>
      <rPr>
        <sz val="8"/>
        <rFont val="Arial Narrow"/>
        <family val="2"/>
      </rPr>
      <t>R=2 ' trot
 + Ra 7'</t>
    </r>
  </si>
  <si>
    <t xml:space="preserve">Footing 50' 
65- 70% vma </t>
  </si>
  <si>
    <r>
      <t xml:space="preserve">Footing Long avec D+ (L'Hautil), montée cool et descente dynamique 
dont </t>
    </r>
    <r>
      <rPr>
        <b/>
        <sz val="8"/>
        <color indexed="10"/>
        <rFont val="Arial Narrow"/>
        <family val="2"/>
      </rPr>
      <t>15' allure trail</t>
    </r>
    <r>
      <rPr>
        <sz val="8"/>
        <color indexed="8"/>
        <rFont val="Arial Narrow"/>
        <family val="2"/>
      </rPr>
      <t xml:space="preserve"> (75% vma) après 45' de footing</t>
    </r>
  </si>
  <si>
    <t>Volume séance</t>
  </si>
  <si>
    <t>Volume semaine</t>
  </si>
  <si>
    <t>PREPA SPECIFIQUE – S2 du 28 janvier au 3 février</t>
  </si>
  <si>
    <t>Séance côtes- vma asc.</t>
  </si>
  <si>
    <t>SL avec All. Trail en nature</t>
  </si>
  <si>
    <t xml:space="preserve">Footing 45'
</t>
  </si>
  <si>
    <r>
      <t xml:space="preserve">Footing 30' +
</t>
    </r>
    <r>
      <rPr>
        <u val="single"/>
        <sz val="8"/>
        <color indexed="8"/>
        <rFont val="Arial Narrow"/>
        <family val="2"/>
      </rPr>
      <t>Côtes</t>
    </r>
    <r>
      <rPr>
        <sz val="8"/>
        <color indexed="8"/>
        <rFont val="Arial Narrow"/>
        <family val="2"/>
      </rPr>
      <t xml:space="preserve"> : </t>
    </r>
    <r>
      <rPr>
        <b/>
        <sz val="8"/>
        <color indexed="10"/>
        <rFont val="Arial Narrow"/>
        <family val="2"/>
      </rPr>
      <t>8x45''</t>
    </r>
    <r>
      <rPr>
        <sz val="8"/>
        <color indexed="8"/>
        <rFont val="Arial Narrow"/>
        <family val="2"/>
      </rPr>
      <t xml:space="preserve"> r= descentes trot + </t>
    </r>
    <r>
      <rPr>
        <u val="single"/>
        <sz val="8"/>
        <color indexed="8"/>
        <rFont val="Arial Narrow"/>
        <family val="2"/>
      </rPr>
      <t>Plat</t>
    </r>
    <r>
      <rPr>
        <sz val="8"/>
        <color indexed="8"/>
        <rFont val="Arial Narrow"/>
        <family val="2"/>
      </rPr>
      <t xml:space="preserve"> </t>
    </r>
    <r>
      <rPr>
        <b/>
        <sz val="8"/>
        <color indexed="10"/>
        <rFont val="Arial Narrow"/>
        <family val="2"/>
      </rPr>
      <t xml:space="preserve">6x30''/30'' 
</t>
    </r>
    <r>
      <rPr>
        <sz val="8"/>
        <color indexed="8"/>
        <rFont val="Arial Narrow"/>
        <family val="2"/>
      </rPr>
      <t xml:space="preserve"> + Ra 10'</t>
    </r>
  </si>
  <si>
    <t xml:space="preserve">Footing 55' 
65% vma </t>
  </si>
  <si>
    <r>
      <t>Footing 45' 65% vma 
+</t>
    </r>
    <r>
      <rPr>
        <sz val="8"/>
        <color indexed="53"/>
        <rFont val="Arial Narrow"/>
        <family val="2"/>
      </rPr>
      <t xml:space="preserve"> </t>
    </r>
    <r>
      <rPr>
        <b/>
        <sz val="8"/>
        <color indexed="10"/>
        <rFont val="Arial Narrow"/>
        <family val="2"/>
      </rPr>
      <t xml:space="preserve">12'/6'/4' al.trail théorique </t>
    </r>
    <r>
      <rPr>
        <b/>
        <sz val="8"/>
        <rFont val="Arial Narrow"/>
        <family val="2"/>
      </rPr>
      <t>(</t>
    </r>
    <r>
      <rPr>
        <sz val="8"/>
        <rFont val="Arial Narrow"/>
        <family val="2"/>
      </rPr>
      <t>75% vma) 
r</t>
    </r>
    <r>
      <rPr>
        <sz val="8"/>
        <color indexed="8"/>
        <rFont val="Arial Narrow"/>
        <family val="2"/>
      </rPr>
      <t>= 4'/2' footing 
+ footing 17 ' 60% vma</t>
    </r>
  </si>
  <si>
    <t>PREPA SPECIFIQUE – S3 du 4 février au 10 février</t>
  </si>
  <si>
    <t>Footing/Renforcement Musculaire</t>
  </si>
  <si>
    <t xml:space="preserve">Footing 45' + Renforcement Musculaire
</t>
  </si>
  <si>
    <t xml:space="preserve">Footing 60' 
65% vma </t>
  </si>
  <si>
    <r>
      <t>Footing 50' 65% vma 
+</t>
    </r>
    <r>
      <rPr>
        <sz val="8"/>
        <color indexed="53"/>
        <rFont val="Arial Narrow"/>
        <family val="2"/>
      </rPr>
      <t xml:space="preserve"> </t>
    </r>
    <r>
      <rPr>
        <b/>
        <sz val="8"/>
        <color indexed="10"/>
        <rFont val="Arial Narrow"/>
        <family val="2"/>
      </rPr>
      <t xml:space="preserve">2x15' al.trail théorique </t>
    </r>
    <r>
      <rPr>
        <b/>
        <sz val="8"/>
        <rFont val="Arial Narrow"/>
        <family val="2"/>
      </rPr>
      <t>(</t>
    </r>
    <r>
      <rPr>
        <sz val="8"/>
        <rFont val="Arial Narrow"/>
        <family val="2"/>
      </rPr>
      <t>75% vma) 
r</t>
    </r>
    <r>
      <rPr>
        <sz val="8"/>
        <color indexed="8"/>
        <rFont val="Arial Narrow"/>
        <family val="2"/>
      </rPr>
      <t>= 5' footing
+ footing 15' 60% vma</t>
    </r>
  </si>
  <si>
    <t>PREPA SPECIFIQUE - S4 du 11 février au 17 février  - Régénération</t>
  </si>
  <si>
    <t>Footing/LD</t>
  </si>
  <si>
    <t>SL</t>
  </si>
  <si>
    <t xml:space="preserve">Footing 40' + Renforcement Musculaire
</t>
  </si>
  <si>
    <r>
      <t>Footing 30' + acc.</t>
    </r>
    <r>
      <rPr>
        <b/>
        <sz val="8"/>
        <color indexed="10"/>
        <rFont val="Arial Narrow"/>
        <family val="2"/>
      </rPr>
      <t xml:space="preserve">10x20''/40'' </t>
    </r>
    <r>
      <rPr>
        <sz val="8"/>
        <color indexed="8"/>
        <rFont val="Arial Narrow"/>
        <family val="2"/>
      </rPr>
      <t>100% vm + Footing 10'</t>
    </r>
  </si>
  <si>
    <t>Footing long 1h15' 65-70% vma</t>
  </si>
  <si>
    <t>PREPA SPECIFIQUE - S5 du 18 février au 24 février</t>
  </si>
  <si>
    <t>VMA Nature ou piste</t>
  </si>
  <si>
    <r>
      <t xml:space="preserve">Footing 30' +
</t>
    </r>
    <r>
      <rPr>
        <u val="single"/>
        <sz val="8"/>
        <color indexed="8"/>
        <rFont val="Arial Narrow"/>
        <family val="2"/>
      </rPr>
      <t>Côtes</t>
    </r>
    <r>
      <rPr>
        <sz val="8"/>
        <color indexed="8"/>
        <rFont val="Arial Narrow"/>
        <family val="2"/>
      </rPr>
      <t xml:space="preserve">: </t>
    </r>
    <r>
      <rPr>
        <b/>
        <sz val="8"/>
        <color indexed="10"/>
        <rFont val="Arial Narrow"/>
        <family val="2"/>
      </rPr>
      <t xml:space="preserve">8x1' </t>
    </r>
    <r>
      <rPr>
        <sz val="8"/>
        <color indexed="8"/>
        <rFont val="Arial Narrow"/>
        <family val="2"/>
      </rPr>
      <t xml:space="preserve">r= descentes trot + Plat </t>
    </r>
    <r>
      <rPr>
        <b/>
        <sz val="8"/>
        <color indexed="10"/>
        <rFont val="Arial Narrow"/>
        <family val="2"/>
      </rPr>
      <t xml:space="preserve">6x30''/30'' 
</t>
    </r>
    <r>
      <rPr>
        <sz val="8"/>
        <color indexed="8"/>
        <rFont val="Arial Narrow"/>
        <family val="2"/>
      </rPr>
      <t xml:space="preserve"> + Ra 8'</t>
    </r>
  </si>
  <si>
    <t xml:space="preserve">Footing 50' 
65%-70% vma </t>
  </si>
  <si>
    <t xml:space="preserve">Footing Long avec D+ (L'Hautil) 65% vma
</t>
  </si>
  <si>
    <t>PREPA SPECIFIQUE - S6 du  25 février au 3 mars</t>
  </si>
  <si>
    <t xml:space="preserve">Footing 50' 
65% vma </t>
  </si>
  <si>
    <t>PRE-COMPET - S7 du 4 mars au 10 mars</t>
  </si>
  <si>
    <t>Footing D+</t>
  </si>
  <si>
    <t>Fartlek nature</t>
  </si>
  <si>
    <t>Footing 1h15’ 
65% vma en nature avec du D+</t>
  </si>
  <si>
    <r>
      <t>Footing 25' + acc.</t>
    </r>
    <r>
      <rPr>
        <b/>
        <sz val="8"/>
        <color indexed="10"/>
        <rFont val="Arial Narrow"/>
        <family val="2"/>
      </rPr>
      <t xml:space="preserve">6'/5'/4'/3'/2' </t>
    </r>
    <r>
      <rPr>
        <sz val="8"/>
        <color indexed="8"/>
        <rFont val="Arial Narrow"/>
        <family val="2"/>
      </rPr>
      <t>75% à 90% vma r=50% tps d'effort 3'/2'30"/2' + footing 8'</t>
    </r>
  </si>
  <si>
    <t xml:space="preserve">PRE-COMPET - S8 du 11 mars au 17 mars  </t>
  </si>
  <si>
    <t>COMPET</t>
  </si>
  <si>
    <t xml:space="preserve">Footing 30' </t>
  </si>
  <si>
    <t>TRAIL</t>
  </si>
  <si>
    <t>PREAMBULE</t>
  </si>
  <si>
    <t xml:space="preserve">21 janvier au 28 janvier </t>
  </si>
  <si>
    <t xml:space="preserve">28 janvier au 3 février </t>
  </si>
  <si>
    <t xml:space="preserve">4 février au 10 février </t>
  </si>
  <si>
    <t xml:space="preserve">11 février au 17 février </t>
  </si>
  <si>
    <t xml:space="preserve">18 février au 24 février </t>
  </si>
  <si>
    <r>
      <t xml:space="preserve">* </t>
    </r>
    <r>
      <rPr>
        <u val="single"/>
        <sz val="8"/>
        <color indexed="8"/>
        <rFont val="Arial Narrow"/>
        <family val="2"/>
      </rPr>
      <t>Puissance aérobie</t>
    </r>
    <r>
      <rPr>
        <sz val="8"/>
        <color indexed="8"/>
        <rFont val="Arial Narrow"/>
        <family val="2"/>
      </rPr>
      <t xml:space="preserve"> : 
- entretien Vma
- Côtes
* </t>
    </r>
    <r>
      <rPr>
        <u val="single"/>
        <sz val="8"/>
        <color indexed="8"/>
        <rFont val="Arial Narrow"/>
        <family val="2"/>
      </rPr>
      <t>Capacité aérobie</t>
    </r>
    <r>
      <rPr>
        <sz val="8"/>
        <color indexed="8"/>
        <rFont val="Arial Narrow"/>
        <family val="2"/>
      </rPr>
      <t xml:space="preserve"> : 
- Allure trail 
- Sortie longue   </t>
    </r>
  </si>
  <si>
    <t xml:space="preserve">Phase de relachement
 - Rappel Vma+allure Trail 
- SL réduction durée
</t>
  </si>
  <si>
    <t>Trail</t>
  </si>
  <si>
    <t>Prédiction % allure trail (semi)</t>
  </si>
  <si>
    <t>Vma</t>
  </si>
  <si>
    <t>%</t>
  </si>
  <si>
    <t>TEMPS DE PASSAGE AUX :   distances (en mètres)</t>
  </si>
  <si>
    <t>Le plan est destiné aux atlhlétes qui participeront aux Trails de Montcient ou à l'Ecotrail de Paris. La préparation est établie sur 8 semaines en commençant directement par la préparation spécifique de 6 semaines. Il n'y a pas de préparation fondamentale car l'ensemble des coureurs de l'AA s'entraînent régulièrement depuis le début de l'année donc je considére que la période intiale est déjà réalisée. L'allure du plan est basée sur une vma de 15km/h mais vous pouvez obtenir les allures prévues en changant la vma dans le tableau et en vous rapportant aux % prédictionnels par vma. Les séances sont plutôt prévues en nature mais les fractionnés courts sont adaptables sur piste. Si vous avez des questions, n'hésitez pas sur gilcle@cegetel.net  Bon training. Gilles</t>
  </si>
  <si>
    <r>
      <t xml:space="preserve">Footing 25' +
</t>
    </r>
    <r>
      <rPr>
        <u val="single"/>
        <sz val="8"/>
        <color indexed="8"/>
        <rFont val="Arial Narrow"/>
        <family val="2"/>
      </rPr>
      <t>Côtes</t>
    </r>
    <r>
      <rPr>
        <sz val="8"/>
        <color indexed="8"/>
        <rFont val="Arial Narrow"/>
        <family val="2"/>
      </rPr>
      <t xml:space="preserve">: </t>
    </r>
    <r>
      <rPr>
        <b/>
        <sz val="8"/>
        <color indexed="10"/>
        <rFont val="Arial Narrow"/>
        <family val="2"/>
      </rPr>
      <t xml:space="preserve">8x40'' </t>
    </r>
    <r>
      <rPr>
        <sz val="8"/>
        <color indexed="8"/>
        <rFont val="Arial Narrow"/>
        <family val="2"/>
      </rPr>
      <t>r= descentes dynamiques
 + Ra 7'</t>
    </r>
  </si>
  <si>
    <r>
      <t xml:space="preserve">Footing 25’ acc. </t>
    </r>
    <r>
      <rPr>
        <b/>
        <sz val="8"/>
        <color indexed="10"/>
        <rFont val="Arial Narrow"/>
        <family val="2"/>
      </rPr>
      <t>8x30’’/30’’</t>
    </r>
    <r>
      <rPr>
        <b/>
        <sz val="8"/>
        <color indexed="25"/>
        <rFont val="Arial Narrow"/>
        <family val="2"/>
      </rPr>
      <t xml:space="preserve"> </t>
    </r>
    <r>
      <rPr>
        <sz val="8"/>
        <color indexed="8"/>
        <rFont val="Arial Narrow"/>
        <family val="2"/>
      </rPr>
      <t>+ footing 7’</t>
    </r>
  </si>
  <si>
    <r>
      <t xml:space="preserve">Footing 45' 65% vma 
+ </t>
    </r>
    <r>
      <rPr>
        <b/>
        <sz val="8"/>
        <color indexed="10"/>
        <rFont val="Arial Narrow"/>
        <family val="2"/>
      </rPr>
      <t>20'/15' al.trail théorique</t>
    </r>
    <r>
      <rPr>
        <sz val="8"/>
        <color indexed="8"/>
        <rFont val="Arial Narrow"/>
        <family val="2"/>
      </rPr>
      <t xml:space="preserve"> (75% vma) 
r= 6' footing
+ footing 14' 60% vma
(avec du D+)</t>
    </r>
  </si>
  <si>
    <r>
      <t xml:space="preserve">Footing 25' +
</t>
    </r>
    <r>
      <rPr>
        <u val="single"/>
        <sz val="8"/>
        <rFont val="Arial Narrow"/>
        <family val="2"/>
      </rPr>
      <t xml:space="preserve">vma 95% </t>
    </r>
    <r>
      <rPr>
        <sz val="8"/>
        <rFont val="Arial Narrow"/>
        <family val="2"/>
      </rPr>
      <t>:</t>
    </r>
    <r>
      <rPr>
        <b/>
        <sz val="8"/>
        <color indexed="10"/>
        <rFont val="Arial Narrow"/>
        <family val="2"/>
      </rPr>
      <t xml:space="preserve"> 2x(6x/1'30''/45'') </t>
    </r>
    <r>
      <rPr>
        <sz val="8"/>
        <rFont val="Arial Narrow"/>
        <family val="2"/>
      </rPr>
      <t>r=3 ' trot 
(plat, côtes, descentes)
 + Ra 7'</t>
    </r>
  </si>
  <si>
    <r>
      <t xml:space="preserve">Footing 25' +
</t>
    </r>
    <r>
      <rPr>
        <u val="single"/>
        <sz val="8"/>
        <color indexed="8"/>
        <rFont val="Arial Narrow"/>
        <family val="2"/>
      </rPr>
      <t>vma 90-95%</t>
    </r>
    <r>
      <rPr>
        <sz val="8"/>
        <color indexed="8"/>
        <rFont val="Arial Narrow"/>
        <family val="2"/>
      </rPr>
      <t xml:space="preserve">: </t>
    </r>
    <r>
      <rPr>
        <b/>
        <sz val="8"/>
        <color indexed="10"/>
        <rFont val="Arial Narrow"/>
        <family val="2"/>
      </rPr>
      <t>2x(5x/2'/1')</t>
    </r>
    <r>
      <rPr>
        <sz val="8"/>
        <color indexed="8"/>
        <rFont val="Arial Narrow"/>
        <family val="2"/>
      </rPr>
      <t xml:space="preserve"> r=3 ' trot 
(plat, côtes, descentes)
 + Ra 10'</t>
    </r>
  </si>
  <si>
    <r>
      <t xml:space="preserve">Footing 25' +
</t>
    </r>
    <r>
      <rPr>
        <u val="single"/>
        <sz val="8"/>
        <color indexed="8"/>
        <rFont val="Arial Narrow"/>
        <family val="2"/>
      </rPr>
      <t>vma 85-90%</t>
    </r>
    <r>
      <rPr>
        <sz val="8"/>
        <color indexed="8"/>
        <rFont val="Arial Narrow"/>
        <family val="2"/>
      </rPr>
      <t xml:space="preserve"> : </t>
    </r>
    <r>
      <rPr>
        <b/>
        <sz val="8"/>
        <color indexed="10"/>
        <rFont val="Arial Narrow"/>
        <family val="2"/>
      </rPr>
      <t>8x3'</t>
    </r>
    <r>
      <rPr>
        <sz val="8"/>
        <color indexed="10"/>
        <rFont val="Arial Narrow"/>
        <family val="2"/>
      </rPr>
      <t xml:space="preserve"> </t>
    </r>
    <r>
      <rPr>
        <sz val="8"/>
        <color indexed="8"/>
        <rFont val="Arial Narrow"/>
        <family val="2"/>
      </rPr>
      <t>r=1'30'' trot 
(plat, côtes, descentes)
 + Ra 5'</t>
    </r>
  </si>
</sst>
</file>

<file path=xl/styles.xml><?xml version="1.0" encoding="utf-8"?>
<styleSheet xmlns="http://schemas.openxmlformats.org/spreadsheetml/2006/main">
  <numFmts count="1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mm:ss.00"/>
    <numFmt numFmtId="165" formatCode="h:mm:ss;@"/>
    <numFmt numFmtId="166" formatCode="0.0%"/>
  </numFmts>
  <fonts count="47">
    <font>
      <sz val="10"/>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5"/>
      <color indexed="56"/>
      <name val="Calibri"/>
      <family val="2"/>
    </font>
    <font>
      <sz val="18"/>
      <color indexed="54"/>
      <name val="Calibri Light"/>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i/>
      <sz val="10"/>
      <color indexed="8"/>
      <name val="Calibri"/>
      <family val="2"/>
    </font>
    <font>
      <b/>
      <sz val="8"/>
      <color indexed="18"/>
      <name val="Arial"/>
      <family val="2"/>
    </font>
    <font>
      <sz val="8"/>
      <color indexed="18"/>
      <name val="Arial"/>
      <family val="2"/>
    </font>
    <font>
      <sz val="8"/>
      <color indexed="8"/>
      <name val="Arial Narrow"/>
      <family val="2"/>
    </font>
    <font>
      <u val="single"/>
      <sz val="8"/>
      <color indexed="8"/>
      <name val="Arial Narrow"/>
      <family val="2"/>
    </font>
    <font>
      <b/>
      <sz val="10"/>
      <name val="Arial"/>
      <family val="2"/>
    </font>
    <font>
      <i/>
      <sz val="8"/>
      <color indexed="8"/>
      <name val="Times New Roman"/>
      <family val="1"/>
    </font>
    <font>
      <b/>
      <sz val="12"/>
      <name val="Times New Roman"/>
      <family val="1"/>
    </font>
    <font>
      <sz val="12"/>
      <color indexed="8"/>
      <name val="Times New Roman"/>
      <family val="1"/>
    </font>
    <font>
      <i/>
      <sz val="10"/>
      <color indexed="8"/>
      <name val="Times New Roman"/>
      <family val="1"/>
    </font>
    <font>
      <b/>
      <sz val="8"/>
      <name val="Arial"/>
      <family val="2"/>
    </font>
    <font>
      <sz val="8"/>
      <name val="Arial"/>
      <family val="2"/>
    </font>
    <font>
      <sz val="11"/>
      <color indexed="20"/>
      <name val="Times New Roman"/>
      <family val="1"/>
    </font>
    <font>
      <b/>
      <sz val="10"/>
      <color indexed="8"/>
      <name val="Times New Roman"/>
      <family val="1"/>
    </font>
    <font>
      <b/>
      <sz val="12"/>
      <name val="Arial"/>
      <family val="2"/>
    </font>
    <font>
      <sz val="8"/>
      <name val="Arial Narrow"/>
      <family val="2"/>
    </font>
    <font>
      <u val="single"/>
      <sz val="8"/>
      <name val="Arial Narrow"/>
      <family val="2"/>
    </font>
    <font>
      <b/>
      <sz val="8"/>
      <color indexed="10"/>
      <name val="Arial Narrow"/>
      <family val="2"/>
    </font>
    <font>
      <sz val="8"/>
      <color indexed="53"/>
      <name val="Arial Narrow"/>
      <family val="2"/>
    </font>
    <font>
      <b/>
      <sz val="8"/>
      <name val="Arial Narrow"/>
      <family val="2"/>
    </font>
    <font>
      <sz val="8"/>
      <color indexed="10"/>
      <name val="Arial Narrow"/>
      <family val="2"/>
    </font>
    <font>
      <b/>
      <sz val="8"/>
      <color indexed="25"/>
      <name val="Arial Narrow"/>
      <family val="2"/>
    </font>
    <font>
      <b/>
      <sz val="8"/>
      <color indexed="18"/>
      <name val="Arial Narrow"/>
      <family val="2"/>
    </font>
    <font>
      <b/>
      <sz val="12"/>
      <color indexed="10"/>
      <name val="Times New Roman"/>
      <family val="1"/>
    </font>
    <font>
      <sz val="10"/>
      <color indexed="10"/>
      <name val="Arial"/>
      <family val="2"/>
    </font>
    <font>
      <b/>
      <sz val="10"/>
      <color indexed="18"/>
      <name val="Times New Roman"/>
      <family val="1"/>
    </font>
    <font>
      <b/>
      <sz val="9"/>
      <color indexed="18"/>
      <name val="Times New Roman"/>
      <family val="1"/>
    </font>
    <font>
      <b/>
      <sz val="10"/>
      <color indexed="18"/>
      <name val="Arial"/>
      <family val="2"/>
    </font>
    <font>
      <b/>
      <sz val="9"/>
      <color indexed="18"/>
      <name val="Arial"/>
      <family val="2"/>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55"/>
        <bgColor indexed="64"/>
      </patternFill>
    </fill>
    <fill>
      <patternFill patternType="solid">
        <fgColor indexed="41"/>
        <bgColor indexed="64"/>
      </patternFill>
    </fill>
    <fill>
      <patternFill patternType="solid">
        <fgColor indexed="43"/>
        <bgColor indexed="64"/>
      </patternFill>
    </fill>
    <fill>
      <patternFill patternType="solid">
        <fgColor indexed="11"/>
        <bgColor indexed="64"/>
      </patternFill>
    </fill>
    <fill>
      <patternFill patternType="solid">
        <fgColor indexed="11"/>
        <bgColor indexed="64"/>
      </patternFill>
    </fill>
    <fill>
      <patternFill patternType="solid">
        <fgColor indexed="11"/>
        <bgColor indexed="64"/>
      </patternFill>
    </fill>
    <fill>
      <patternFill patternType="solid">
        <fgColor indexed="22"/>
        <bgColor indexed="64"/>
      </patternFill>
    </fill>
  </fills>
  <borders count="61">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8"/>
      </left>
      <right style="thin">
        <color indexed="8"/>
      </right>
      <top>
        <color indexed="63"/>
      </top>
      <bottom>
        <color indexed="63"/>
      </bottom>
    </border>
    <border>
      <left>
        <color indexed="63"/>
      </left>
      <right style="thin">
        <color indexed="8"/>
      </right>
      <top>
        <color indexed="63"/>
      </top>
      <bottom>
        <color indexed="63"/>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color indexed="8"/>
      </left>
      <right>
        <color indexed="63"/>
      </right>
      <top>
        <color indexed="63"/>
      </top>
      <bottom>
        <color indexed="63"/>
      </bottom>
    </border>
    <border>
      <left>
        <color indexed="63"/>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thin">
        <color indexed="8"/>
      </left>
      <right style="medium">
        <color indexed="8"/>
      </right>
      <top style="thin">
        <color indexed="8"/>
      </top>
      <bottom style="medium">
        <color indexed="8"/>
      </bottom>
    </border>
    <border>
      <left>
        <color indexed="63"/>
      </left>
      <right style="thin">
        <color indexed="8"/>
      </right>
      <top style="thin">
        <color indexed="8"/>
      </top>
      <bottom style="medium">
        <color indexed="8"/>
      </bottom>
    </border>
    <border>
      <left style="thin">
        <color indexed="8"/>
      </left>
      <right style="thin">
        <color indexed="8"/>
      </right>
      <top style="thin">
        <color indexed="8"/>
      </top>
      <bottom style="medium">
        <color indexed="8"/>
      </bottom>
    </border>
    <border>
      <left style="thin">
        <color indexed="8"/>
      </left>
      <right>
        <color indexed="63"/>
      </right>
      <top style="thin">
        <color indexed="8"/>
      </top>
      <bottom>
        <color indexed="63"/>
      </bottom>
    </border>
    <border>
      <left style="thin">
        <color indexed="8"/>
      </left>
      <right>
        <color indexed="63"/>
      </right>
      <top>
        <color indexed="63"/>
      </top>
      <bottom style="thin">
        <color indexed="8"/>
      </bottom>
    </border>
    <border>
      <left>
        <color indexed="63"/>
      </left>
      <right>
        <color indexed="63"/>
      </right>
      <top style="thin">
        <color indexed="8"/>
      </top>
      <bottom>
        <color indexed="63"/>
      </bottom>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color indexed="8"/>
      </right>
      <top style="thin">
        <color indexed="8"/>
      </top>
      <bottom>
        <color indexed="63"/>
      </bottom>
    </border>
    <border>
      <left style="thin">
        <color indexed="8"/>
      </left>
      <right>
        <color indexed="63"/>
      </right>
      <top style="thin"/>
      <bottom style="thin"/>
    </border>
    <border>
      <left>
        <color indexed="63"/>
      </left>
      <right style="thin">
        <color indexed="8"/>
      </right>
      <top style="thin"/>
      <bottom style="thin"/>
    </border>
    <border>
      <left>
        <color indexed="63"/>
      </left>
      <right style="thin">
        <color indexed="8"/>
      </right>
      <top style="medium"/>
      <bottom style="medium"/>
    </border>
    <border>
      <left style="thin">
        <color indexed="8"/>
      </left>
      <right style="thin">
        <color indexed="8"/>
      </right>
      <top style="medium"/>
      <bottom style="medium"/>
    </border>
    <border>
      <left style="thin">
        <color indexed="8"/>
      </left>
      <right style="medium"/>
      <top style="medium"/>
      <bottom style="medium"/>
    </border>
    <border>
      <left>
        <color indexed="63"/>
      </left>
      <right>
        <color indexed="63"/>
      </right>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color indexed="63"/>
      </right>
      <top>
        <color indexed="63"/>
      </top>
      <bottom style="thin"/>
    </border>
    <border>
      <left style="thin"/>
      <right style="thin"/>
      <top style="thin"/>
      <bottom style="thin"/>
    </border>
    <border>
      <left>
        <color indexed="63"/>
      </left>
      <right style="thin">
        <color indexed="8"/>
      </right>
      <top style="medium">
        <color indexed="8"/>
      </top>
      <bottom style="medium">
        <color indexed="8"/>
      </bottom>
    </border>
    <border>
      <left style="thin">
        <color indexed="8"/>
      </left>
      <right>
        <color indexed="63"/>
      </right>
      <top style="medium">
        <color indexed="8"/>
      </top>
      <bottom style="medium">
        <color indexed="8"/>
      </bottom>
    </border>
    <border>
      <left style="thin">
        <color indexed="8"/>
      </left>
      <right style="thin">
        <color indexed="8"/>
      </right>
      <top style="medium">
        <color indexed="8"/>
      </top>
      <bottom style="medium">
        <color indexed="8"/>
      </bottom>
    </border>
    <border>
      <left style="thin">
        <color indexed="8"/>
      </left>
      <right style="medium">
        <color indexed="8"/>
      </right>
      <top style="medium">
        <color indexed="8"/>
      </top>
      <bottom style="medium">
        <color indexed="8"/>
      </bottom>
    </border>
    <border>
      <left style="medium">
        <color indexed="8"/>
      </left>
      <right style="thin">
        <color indexed="8"/>
      </right>
      <top style="medium">
        <color indexed="8"/>
      </top>
      <bottom style="medium">
        <color indexed="8"/>
      </bottom>
    </border>
    <border>
      <left>
        <color indexed="63"/>
      </left>
      <right>
        <color indexed="63"/>
      </right>
      <top style="thin">
        <color indexed="8"/>
      </top>
      <bottom style="thin">
        <color indexed="8"/>
      </bottom>
    </border>
    <border>
      <left style="medium">
        <color indexed="8"/>
      </left>
      <right style="medium">
        <color indexed="8"/>
      </right>
      <top>
        <color indexed="63"/>
      </top>
      <bottom style="thin">
        <color indexed="8"/>
      </bottom>
    </border>
    <border>
      <left style="medium">
        <color indexed="8"/>
      </left>
      <right style="medium">
        <color indexed="8"/>
      </right>
      <top style="thin">
        <color indexed="8"/>
      </top>
      <bottom style="thin">
        <color indexed="8"/>
      </bottom>
    </border>
    <border>
      <left style="medium">
        <color indexed="8"/>
      </left>
      <right>
        <color indexed="63"/>
      </right>
      <top style="medium">
        <color indexed="8"/>
      </top>
      <bottom style="medium">
        <color indexed="8"/>
      </bottom>
    </border>
    <border>
      <left style="medium">
        <color indexed="8"/>
      </left>
      <right style="thin">
        <color indexed="8"/>
      </right>
      <top style="thin">
        <color indexed="8"/>
      </top>
      <bottom style="thin">
        <color indexed="8"/>
      </bottom>
    </border>
    <border>
      <left style="medium">
        <color indexed="8"/>
      </left>
      <right style="thin">
        <color indexed="8"/>
      </right>
      <top style="thin">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style="medium">
        <color indexed="8"/>
      </left>
      <right style="medium">
        <color indexed="8"/>
      </right>
      <top style="medium">
        <color indexed="8"/>
      </top>
      <bottom style="medium">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0" borderId="2" applyNumberFormat="0" applyFill="0" applyAlignment="0" applyProtection="0"/>
    <xf numFmtId="0" fontId="6" fillId="7" borderId="1" applyNumberFormat="0" applyAlignment="0" applyProtection="0"/>
    <xf numFmtId="0" fontId="7" fillId="3"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8" fillId="21" borderId="0" applyNumberFormat="0" applyBorder="0" applyAlignment="0" applyProtection="0"/>
    <xf numFmtId="0" fontId="0" fillId="22" borderId="3" applyNumberFormat="0" applyAlignment="0" applyProtection="0"/>
    <xf numFmtId="9" fontId="0" fillId="0" borderId="0" applyFill="0" applyBorder="0" applyAlignment="0" applyProtection="0"/>
    <xf numFmtId="0" fontId="9" fillId="4" borderId="0" applyNumberFormat="0" applyBorder="0" applyAlignment="0" applyProtection="0"/>
    <xf numFmtId="0" fontId="10" fillId="20" borderId="4" applyNumberFormat="0" applyAlignment="0" applyProtection="0"/>
    <xf numFmtId="0" fontId="11" fillId="0" borderId="0" applyNumberFormat="0" applyFill="0" applyBorder="0" applyAlignment="0" applyProtection="0"/>
    <xf numFmtId="0" fontId="12" fillId="0" borderId="5" applyNumberFormat="0" applyFill="0" applyAlignment="0" applyProtection="0"/>
    <xf numFmtId="0" fontId="13" fillId="0" borderId="0" applyNumberFormat="0" applyFill="0" applyBorder="0" applyAlignment="0" applyProtection="0"/>
    <xf numFmtId="0" fontId="14" fillId="0" borderId="6" applyNumberFormat="0" applyFill="0" applyAlignment="0" applyProtection="0"/>
    <xf numFmtId="0" fontId="15" fillId="0" borderId="7" applyNumberFormat="0" applyFill="0" applyAlignment="0" applyProtection="0"/>
    <xf numFmtId="0" fontId="15" fillId="0" borderId="0" applyNumberFormat="0" applyFill="0" applyBorder="0" applyAlignment="0" applyProtection="0"/>
    <xf numFmtId="0" fontId="16" fillId="0" borderId="8" applyNumberFormat="0" applyFill="0" applyAlignment="0" applyProtection="0"/>
    <xf numFmtId="0" fontId="17" fillId="23" borderId="9" applyNumberFormat="0" applyAlignment="0" applyProtection="0"/>
  </cellStyleXfs>
  <cellXfs count="124">
    <xf numFmtId="0" fontId="0" fillId="0" borderId="0" xfId="0" applyAlignment="1">
      <alignment/>
    </xf>
    <xf numFmtId="0" fontId="20" fillId="20" borderId="10" xfId="0" applyFont="1" applyFill="1" applyBorder="1" applyAlignment="1" applyProtection="1">
      <alignment horizontal="center" vertical="center" wrapText="1"/>
      <protection/>
    </xf>
    <xf numFmtId="0" fontId="20" fillId="20" borderId="11" xfId="0" applyFont="1" applyFill="1" applyBorder="1" applyAlignment="1" applyProtection="1">
      <alignment horizontal="center" vertical="center" wrapText="1"/>
      <protection/>
    </xf>
    <xf numFmtId="0" fontId="21" fillId="20" borderId="12" xfId="0" applyFont="1" applyFill="1" applyBorder="1" applyAlignment="1">
      <alignment horizontal="center" vertical="center" wrapText="1"/>
    </xf>
    <xf numFmtId="21" fontId="21" fillId="0" borderId="12" xfId="0" applyNumberFormat="1"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1" fillId="0" borderId="12" xfId="0" applyFont="1" applyFill="1" applyBorder="1" applyAlignment="1">
      <alignment horizontal="center" vertical="center" wrapText="1"/>
    </xf>
    <xf numFmtId="0" fontId="21" fillId="20" borderId="14" xfId="0" applyFont="1" applyFill="1" applyBorder="1" applyAlignment="1">
      <alignment horizontal="center" vertical="center" wrapText="1"/>
    </xf>
    <xf numFmtId="21" fontId="21" fillId="0" borderId="0" xfId="0" applyNumberFormat="1" applyFont="1" applyFill="1" applyBorder="1" applyAlignment="1">
      <alignment horizontal="center" vertical="center" wrapText="1"/>
    </xf>
    <xf numFmtId="21" fontId="21" fillId="0" borderId="13" xfId="0" applyNumberFormat="1" applyFont="1" applyFill="1" applyBorder="1" applyAlignment="1">
      <alignment horizontal="center" vertical="center" wrapText="1"/>
    </xf>
    <xf numFmtId="0" fontId="21" fillId="0" borderId="0" xfId="0" applyFont="1" applyFill="1" applyBorder="1" applyAlignment="1">
      <alignment horizontal="center" vertical="center" wrapText="1"/>
    </xf>
    <xf numFmtId="0" fontId="24" fillId="0" borderId="0" xfId="0" applyFont="1" applyBorder="1" applyAlignment="1">
      <alignment horizontal="right"/>
    </xf>
    <xf numFmtId="0" fontId="26" fillId="0" borderId="0" xfId="0" applyFont="1" applyAlignment="1">
      <alignment/>
    </xf>
    <xf numFmtId="0" fontId="0" fillId="0" borderId="0" xfId="0" applyBorder="1" applyAlignment="1">
      <alignment/>
    </xf>
    <xf numFmtId="0" fontId="23" fillId="20" borderId="15" xfId="0" applyFont="1" applyFill="1" applyBorder="1" applyAlignment="1">
      <alignment horizontal="center"/>
    </xf>
    <xf numFmtId="0" fontId="28" fillId="20" borderId="11" xfId="0" applyFont="1" applyFill="1" applyBorder="1" applyAlignment="1">
      <alignment horizontal="center"/>
    </xf>
    <xf numFmtId="0" fontId="28" fillId="20" borderId="16" xfId="0" applyFont="1" applyFill="1" applyBorder="1" applyAlignment="1">
      <alignment horizontal="center"/>
    </xf>
    <xf numFmtId="164" fontId="28" fillId="20" borderId="15" xfId="0" applyNumberFormat="1" applyFont="1" applyFill="1" applyBorder="1" applyAlignment="1">
      <alignment horizontal="center"/>
    </xf>
    <xf numFmtId="0" fontId="28" fillId="20" borderId="0" xfId="0" applyFont="1" applyFill="1" applyBorder="1" applyAlignment="1">
      <alignment horizontal="center"/>
    </xf>
    <xf numFmtId="0" fontId="28" fillId="20" borderId="10" xfId="0" applyFont="1" applyFill="1" applyBorder="1" applyAlignment="1">
      <alignment horizontal="center"/>
    </xf>
    <xf numFmtId="0" fontId="23" fillId="0" borderId="12" xfId="0" applyFont="1" applyFill="1" applyBorder="1" applyAlignment="1">
      <alignment horizontal="center"/>
    </xf>
    <xf numFmtId="0" fontId="0" fillId="0" borderId="17" xfId="0" applyBorder="1" applyAlignment="1">
      <alignment horizontal="center"/>
    </xf>
    <xf numFmtId="0" fontId="0" fillId="0" borderId="12" xfId="0" applyBorder="1" applyAlignment="1">
      <alignment horizontal="center"/>
    </xf>
    <xf numFmtId="164" fontId="30" fillId="0" borderId="15" xfId="0" applyNumberFormat="1" applyFont="1" applyBorder="1" applyAlignment="1" applyProtection="1">
      <alignment horizontal="center"/>
      <protection hidden="1"/>
    </xf>
    <xf numFmtId="164" fontId="30" fillId="0" borderId="12" xfId="0" applyNumberFormat="1" applyFont="1" applyBorder="1" applyAlignment="1" applyProtection="1">
      <alignment horizontal="center"/>
      <protection hidden="1"/>
    </xf>
    <xf numFmtId="164" fontId="0" fillId="0" borderId="0" xfId="0" applyNumberFormat="1" applyAlignment="1">
      <alignment/>
    </xf>
    <xf numFmtId="0" fontId="23" fillId="0" borderId="14" xfId="0" applyFont="1" applyFill="1" applyBorder="1" applyAlignment="1">
      <alignment horizontal="center" vertical="center"/>
    </xf>
    <xf numFmtId="0" fontId="23" fillId="0" borderId="15" xfId="0" applyFont="1" applyFill="1" applyBorder="1" applyAlignment="1">
      <alignment horizontal="center" vertical="center"/>
    </xf>
    <xf numFmtId="164" fontId="30" fillId="0" borderId="0" xfId="0" applyNumberFormat="1" applyFont="1" applyBorder="1" applyAlignment="1" applyProtection="1">
      <alignment horizontal="center"/>
      <protection hidden="1"/>
    </xf>
    <xf numFmtId="164" fontId="30" fillId="0" borderId="0" xfId="0" applyNumberFormat="1" applyFont="1" applyFill="1" applyBorder="1" applyAlignment="1" applyProtection="1">
      <alignment horizontal="center"/>
      <protection hidden="1"/>
    </xf>
    <xf numFmtId="0" fontId="23" fillId="0" borderId="18" xfId="0" applyFont="1" applyBorder="1" applyAlignment="1">
      <alignment horizontal="center"/>
    </xf>
    <xf numFmtId="1" fontId="0" fillId="0" borderId="17" xfId="0" applyNumberFormat="1" applyBorder="1" applyAlignment="1">
      <alignment horizontal="center"/>
    </xf>
    <xf numFmtId="1" fontId="0" fillId="0" borderId="12" xfId="0" applyNumberFormat="1" applyBorder="1" applyAlignment="1">
      <alignment horizontal="center"/>
    </xf>
    <xf numFmtId="0" fontId="23" fillId="0" borderId="19" xfId="0" applyFont="1" applyBorder="1" applyAlignment="1">
      <alignment horizontal="center"/>
    </xf>
    <xf numFmtId="1" fontId="0" fillId="0" borderId="20" xfId="0" applyNumberFormat="1" applyBorder="1" applyAlignment="1">
      <alignment horizontal="center"/>
    </xf>
    <xf numFmtId="1" fontId="0" fillId="0" borderId="21" xfId="0" applyNumberFormat="1" applyBorder="1" applyAlignment="1">
      <alignment horizontal="center"/>
    </xf>
    <xf numFmtId="0" fontId="29" fillId="24" borderId="15" xfId="0" applyFont="1" applyFill="1" applyBorder="1" applyAlignment="1" applyProtection="1">
      <alignment horizontal="center" vertical="center" wrapText="1"/>
      <protection/>
    </xf>
    <xf numFmtId="0" fontId="21" fillId="20" borderId="15" xfId="0" applyFont="1" applyFill="1" applyBorder="1" applyAlignment="1">
      <alignment horizontal="center" vertical="center" wrapText="1"/>
    </xf>
    <xf numFmtId="0" fontId="21" fillId="0" borderId="22" xfId="0" applyFont="1" applyFill="1" applyBorder="1" applyAlignment="1">
      <alignment horizontal="center" vertical="center" wrapText="1"/>
    </xf>
    <xf numFmtId="0" fontId="20" fillId="20" borderId="11" xfId="0" applyFont="1" applyFill="1" applyBorder="1" applyAlignment="1" applyProtection="1">
      <alignment horizontal="center" vertical="center" wrapText="1"/>
      <protection/>
    </xf>
    <xf numFmtId="0" fontId="29" fillId="0" borderId="11" xfId="0" applyFont="1" applyBorder="1" applyAlignment="1">
      <alignment horizontal="center" textRotation="255" wrapText="1"/>
    </xf>
    <xf numFmtId="0" fontId="23" fillId="0" borderId="12" xfId="0" applyFont="1" applyFill="1" applyBorder="1" applyAlignment="1">
      <alignment horizontal="center" vertical="center"/>
    </xf>
    <xf numFmtId="0" fontId="19" fillId="24" borderId="12" xfId="0" applyFont="1" applyFill="1" applyBorder="1" applyAlignment="1" applyProtection="1">
      <alignment horizontal="center" vertical="center" wrapText="1"/>
      <protection/>
    </xf>
    <xf numFmtId="0" fontId="21" fillId="0" borderId="12" xfId="0" applyFont="1" applyFill="1" applyBorder="1" applyAlignment="1">
      <alignment horizontal="center" vertical="center" wrapText="1"/>
    </xf>
    <xf numFmtId="0" fontId="21" fillId="20" borderId="12" xfId="0" applyFont="1" applyFill="1" applyBorder="1" applyAlignment="1">
      <alignment horizontal="center" vertical="center" wrapText="1"/>
    </xf>
    <xf numFmtId="0" fontId="33" fillId="0" borderId="12" xfId="0" applyFont="1" applyFill="1" applyBorder="1" applyAlignment="1">
      <alignment horizontal="center" vertical="center" wrapText="1"/>
    </xf>
    <xf numFmtId="0" fontId="21" fillId="0" borderId="13" xfId="0" applyFont="1" applyFill="1" applyBorder="1" applyAlignment="1">
      <alignment horizontal="center" vertical="center" wrapText="1"/>
    </xf>
    <xf numFmtId="21" fontId="21" fillId="0" borderId="12" xfId="0" applyNumberFormat="1" applyFont="1" applyFill="1" applyBorder="1" applyAlignment="1">
      <alignment horizontal="center" vertical="center" wrapText="1"/>
    </xf>
    <xf numFmtId="21" fontId="21" fillId="0" borderId="0" xfId="0" applyNumberFormat="1" applyFont="1" applyFill="1" applyBorder="1" applyAlignment="1">
      <alignment horizontal="center" vertical="center" wrapText="1"/>
    </xf>
    <xf numFmtId="0" fontId="21" fillId="0" borderId="22" xfId="0" applyFont="1" applyFill="1" applyBorder="1" applyAlignment="1">
      <alignment horizontal="center" vertical="center" wrapText="1"/>
    </xf>
    <xf numFmtId="0" fontId="19" fillId="24" borderId="15" xfId="0" applyFont="1" applyFill="1" applyBorder="1" applyAlignment="1" applyProtection="1">
      <alignment horizontal="center" vertical="center" wrapText="1"/>
      <protection/>
    </xf>
    <xf numFmtId="0" fontId="19" fillId="24" borderId="23" xfId="0" applyFont="1" applyFill="1" applyBorder="1" applyAlignment="1" applyProtection="1">
      <alignment horizontal="center" vertical="center" wrapText="1"/>
      <protection/>
    </xf>
    <xf numFmtId="0" fontId="19" fillId="0" borderId="0" xfId="0" applyFont="1" applyFill="1" applyBorder="1" applyAlignment="1" applyProtection="1">
      <alignment horizontal="center" vertical="center" wrapText="1"/>
      <protection/>
    </xf>
    <xf numFmtId="0" fontId="21" fillId="0" borderId="0" xfId="0" applyFont="1" applyFill="1" applyBorder="1" applyAlignment="1">
      <alignment horizontal="center" vertical="center" wrapText="1"/>
    </xf>
    <xf numFmtId="0" fontId="21" fillId="20" borderId="24" xfId="0" applyFont="1" applyFill="1" applyBorder="1" applyAlignment="1">
      <alignment horizontal="center" vertical="center" wrapText="1"/>
    </xf>
    <xf numFmtId="21" fontId="21" fillId="0" borderId="0" xfId="0" applyNumberFormat="1" applyFont="1" applyFill="1" applyBorder="1" applyAlignment="1">
      <alignment horizontal="left" vertical="center" wrapText="1"/>
    </xf>
    <xf numFmtId="0" fontId="0" fillId="0" borderId="0" xfId="0" applyFont="1" applyBorder="1" applyAlignment="1">
      <alignment horizontal="center" wrapText="1"/>
    </xf>
    <xf numFmtId="0" fontId="21" fillId="0" borderId="25" xfId="0" applyFont="1" applyFill="1" applyBorder="1" applyAlignment="1">
      <alignment horizontal="left" vertical="top" wrapText="1"/>
    </xf>
    <xf numFmtId="0" fontId="21" fillId="0" borderId="0" xfId="0" applyFont="1" applyFill="1" applyBorder="1" applyAlignment="1">
      <alignment horizontal="left" vertical="top" wrapText="1"/>
    </xf>
    <xf numFmtId="0" fontId="21" fillId="0" borderId="0" xfId="0" applyFont="1" applyFill="1" applyBorder="1" applyAlignment="1">
      <alignment vertical="center" wrapText="1"/>
    </xf>
    <xf numFmtId="21" fontId="21" fillId="0" borderId="26" xfId="0" applyNumberFormat="1" applyFont="1" applyFill="1" applyBorder="1" applyAlignment="1">
      <alignment horizontal="center" vertical="center" wrapText="1"/>
    </xf>
    <xf numFmtId="21" fontId="21" fillId="0" borderId="27" xfId="0" applyNumberFormat="1" applyFont="1" applyFill="1" applyBorder="1" applyAlignment="1">
      <alignment horizontal="center" vertical="center" wrapText="1"/>
    </xf>
    <xf numFmtId="21" fontId="21" fillId="0" borderId="28" xfId="0" applyNumberFormat="1" applyFont="1" applyFill="1" applyBorder="1" applyAlignment="1">
      <alignment horizontal="center" vertical="center" wrapText="1"/>
    </xf>
    <xf numFmtId="21" fontId="21" fillId="0" borderId="29" xfId="0" applyNumberFormat="1" applyFont="1" applyFill="1" applyBorder="1" applyAlignment="1">
      <alignment horizontal="center" vertical="center" wrapText="1"/>
    </xf>
    <xf numFmtId="21" fontId="21" fillId="0" borderId="30" xfId="0" applyNumberFormat="1" applyFont="1" applyFill="1" applyBorder="1" applyAlignment="1">
      <alignment horizontal="center" vertical="center" wrapText="1"/>
    </xf>
    <xf numFmtId="21" fontId="21" fillId="0" borderId="31" xfId="0" applyNumberFormat="1" applyFont="1" applyFill="1" applyBorder="1" applyAlignment="1">
      <alignment horizontal="center" vertical="center" wrapText="1"/>
    </xf>
    <xf numFmtId="21" fontId="21" fillId="0" borderId="32" xfId="0" applyNumberFormat="1" applyFont="1" applyFill="1" applyBorder="1" applyAlignment="1">
      <alignment horizontal="center" vertical="top" wrapText="1"/>
    </xf>
    <xf numFmtId="21" fontId="21" fillId="0" borderId="33" xfId="0" applyNumberFormat="1" applyFont="1" applyFill="1" applyBorder="1" applyAlignment="1">
      <alignment horizontal="center" vertical="top" wrapText="1"/>
    </xf>
    <xf numFmtId="21" fontId="21" fillId="0" borderId="34" xfId="0" applyNumberFormat="1" applyFont="1" applyFill="1" applyBorder="1" applyAlignment="1">
      <alignment horizontal="center" vertical="top" wrapText="1"/>
    </xf>
    <xf numFmtId="0" fontId="21" fillId="20" borderId="35" xfId="0" applyFont="1" applyFill="1" applyBorder="1" applyAlignment="1">
      <alignment horizontal="center" vertical="center" wrapText="1"/>
    </xf>
    <xf numFmtId="0" fontId="21" fillId="0" borderId="36" xfId="0" applyFont="1" applyFill="1" applyBorder="1" applyAlignment="1">
      <alignment horizontal="center" vertical="center" wrapText="1"/>
    </xf>
    <xf numFmtId="0" fontId="21" fillId="20" borderId="37" xfId="0" applyFont="1" applyFill="1" applyBorder="1" applyAlignment="1">
      <alignment horizontal="center" vertical="center" wrapText="1"/>
    </xf>
    <xf numFmtId="0" fontId="19" fillId="21" borderId="38" xfId="0" applyFont="1" applyFill="1" applyBorder="1" applyAlignment="1" applyProtection="1">
      <alignment horizontal="center" vertical="center" wrapText="1"/>
      <protection/>
    </xf>
    <xf numFmtId="0" fontId="19" fillId="21" borderId="39" xfId="0" applyFont="1" applyFill="1" applyBorder="1" applyAlignment="1" applyProtection="1">
      <alignment horizontal="center" vertical="center" wrapText="1"/>
      <protection/>
    </xf>
    <xf numFmtId="0" fontId="19" fillId="21" borderId="40" xfId="0" applyFont="1" applyFill="1" applyBorder="1" applyAlignment="1" applyProtection="1">
      <alignment horizontal="center" vertical="center" wrapText="1"/>
      <protection/>
    </xf>
    <xf numFmtId="0" fontId="21" fillId="20" borderId="41" xfId="0" applyFont="1" applyFill="1" applyBorder="1" applyAlignment="1">
      <alignment horizontal="center" vertical="center" wrapText="1"/>
    </xf>
    <xf numFmtId="21" fontId="40" fillId="25" borderId="42" xfId="0" applyNumberFormat="1" applyFont="1" applyFill="1" applyBorder="1" applyAlignment="1">
      <alignment horizontal="center" vertical="center" wrapText="1"/>
    </xf>
    <xf numFmtId="21" fontId="40" fillId="25" borderId="43" xfId="0" applyNumberFormat="1" applyFont="1" applyFill="1" applyBorder="1" applyAlignment="1">
      <alignment horizontal="center" vertical="center" wrapText="1"/>
    </xf>
    <xf numFmtId="21" fontId="40" fillId="25" borderId="44" xfId="0" applyNumberFormat="1" applyFont="1" applyFill="1" applyBorder="1" applyAlignment="1">
      <alignment horizontal="center" vertical="center" wrapText="1"/>
    </xf>
    <xf numFmtId="0" fontId="21" fillId="0" borderId="26" xfId="0" applyFont="1" applyFill="1" applyBorder="1" applyAlignment="1">
      <alignment horizontal="left" vertical="top" wrapText="1"/>
    </xf>
    <xf numFmtId="0" fontId="21" fillId="0" borderId="27" xfId="0" applyFont="1" applyFill="1" applyBorder="1" applyAlignment="1">
      <alignment horizontal="left" vertical="top" wrapText="1"/>
    </xf>
    <xf numFmtId="0" fontId="21" fillId="0" borderId="28" xfId="0" applyFont="1" applyFill="1" applyBorder="1" applyAlignment="1">
      <alignment horizontal="left" vertical="top" wrapText="1"/>
    </xf>
    <xf numFmtId="0" fontId="21" fillId="0" borderId="29" xfId="0" applyFont="1" applyFill="1" applyBorder="1" applyAlignment="1">
      <alignment horizontal="left" vertical="top" wrapText="1"/>
    </xf>
    <xf numFmtId="0" fontId="21" fillId="0" borderId="30" xfId="0" applyFont="1" applyFill="1" applyBorder="1" applyAlignment="1">
      <alignment horizontal="left" vertical="top" wrapText="1"/>
    </xf>
    <xf numFmtId="0" fontId="21" fillId="0" borderId="45" xfId="0" applyFont="1" applyFill="1" applyBorder="1" applyAlignment="1">
      <alignment horizontal="left" vertical="top" wrapText="1"/>
    </xf>
    <xf numFmtId="0" fontId="21" fillId="0" borderId="31" xfId="0" applyFont="1" applyFill="1" applyBorder="1" applyAlignment="1">
      <alignment horizontal="left" vertical="top" wrapText="1"/>
    </xf>
    <xf numFmtId="0" fontId="23" fillId="0" borderId="14" xfId="0" applyFont="1" applyFill="1" applyBorder="1" applyAlignment="1">
      <alignment horizontal="center" vertical="center"/>
    </xf>
    <xf numFmtId="0" fontId="29" fillId="0" borderId="0" xfId="0" applyFont="1" applyBorder="1" applyAlignment="1">
      <alignment horizontal="center" textRotation="255" wrapText="1"/>
    </xf>
    <xf numFmtId="0" fontId="23" fillId="0" borderId="32" xfId="0" applyFont="1" applyFill="1" applyBorder="1" applyAlignment="1">
      <alignment horizontal="center" vertical="center"/>
    </xf>
    <xf numFmtId="0" fontId="23" fillId="0" borderId="34" xfId="0" applyFont="1" applyFill="1" applyBorder="1" applyAlignment="1">
      <alignment horizontal="center" vertical="center"/>
    </xf>
    <xf numFmtId="0" fontId="0" fillId="0" borderId="0" xfId="0" applyAlignment="1">
      <alignment horizontal="center"/>
    </xf>
    <xf numFmtId="0" fontId="0" fillId="0" borderId="46" xfId="0" applyBorder="1" applyAlignment="1">
      <alignment horizontal="center"/>
    </xf>
    <xf numFmtId="0" fontId="23" fillId="0" borderId="0" xfId="0" applyFont="1" applyAlignment="1">
      <alignment/>
    </xf>
    <xf numFmtId="0" fontId="0" fillId="25" borderId="46" xfId="0" applyFill="1" applyBorder="1" applyAlignment="1">
      <alignment horizontal="center"/>
    </xf>
    <xf numFmtId="0" fontId="25" fillId="26" borderId="47" xfId="0" applyFont="1" applyFill="1" applyBorder="1" applyAlignment="1" applyProtection="1">
      <alignment horizontal="center"/>
      <protection locked="0"/>
    </xf>
    <xf numFmtId="0" fontId="26" fillId="26" borderId="48" xfId="0" applyFont="1" applyFill="1" applyBorder="1" applyAlignment="1">
      <alignment horizontal="center"/>
    </xf>
    <xf numFmtId="0" fontId="27" fillId="26" borderId="49" xfId="0" applyFont="1" applyFill="1" applyBorder="1" applyAlignment="1">
      <alignment horizontal="right"/>
    </xf>
    <xf numFmtId="0" fontId="25" fillId="26" borderId="49" xfId="0" applyFont="1" applyFill="1" applyBorder="1" applyAlignment="1" applyProtection="1">
      <alignment horizontal="center"/>
      <protection locked="0"/>
    </xf>
    <xf numFmtId="0" fontId="25" fillId="26" borderId="50" xfId="0" applyFont="1" applyFill="1" applyBorder="1" applyAlignment="1" applyProtection="1">
      <alignment horizontal="center"/>
      <protection locked="0"/>
    </xf>
    <xf numFmtId="0" fontId="41" fillId="26" borderId="51" xfId="0" applyFont="1" applyFill="1" applyBorder="1" applyAlignment="1">
      <alignment horizontal="center"/>
    </xf>
    <xf numFmtId="0" fontId="41" fillId="26" borderId="47" xfId="0" applyFont="1" applyFill="1" applyBorder="1" applyAlignment="1">
      <alignment horizontal="center"/>
    </xf>
    <xf numFmtId="0" fontId="41" fillId="26" borderId="49" xfId="0" applyFont="1" applyFill="1" applyBorder="1" applyAlignment="1">
      <alignment horizontal="center"/>
    </xf>
    <xf numFmtId="0" fontId="31" fillId="26" borderId="12" xfId="0" applyFont="1" applyFill="1" applyBorder="1" applyAlignment="1">
      <alignment horizontal="center"/>
    </xf>
    <xf numFmtId="0" fontId="42" fillId="0" borderId="0" xfId="0" applyFont="1" applyAlignment="1">
      <alignment/>
    </xf>
    <xf numFmtId="0" fontId="43" fillId="26" borderId="13" xfId="0" applyFont="1" applyFill="1" applyBorder="1" applyAlignment="1">
      <alignment horizontal="center"/>
    </xf>
    <xf numFmtId="0" fontId="43" fillId="26" borderId="52" xfId="0" applyFont="1" applyFill="1" applyBorder="1" applyAlignment="1">
      <alignment horizontal="center"/>
    </xf>
    <xf numFmtId="0" fontId="43" fillId="26" borderId="17" xfId="0" applyFont="1" applyFill="1" applyBorder="1" applyAlignment="1">
      <alignment horizontal="center"/>
    </xf>
    <xf numFmtId="0" fontId="44" fillId="26" borderId="12" xfId="0" applyFont="1" applyFill="1" applyBorder="1" applyAlignment="1">
      <alignment horizontal="center"/>
    </xf>
    <xf numFmtId="0" fontId="44" fillId="26" borderId="53" xfId="0" applyFont="1" applyFill="1" applyBorder="1" applyAlignment="1">
      <alignment horizontal="center"/>
    </xf>
    <xf numFmtId="0" fontId="44" fillId="26" borderId="54" xfId="0" applyFont="1" applyFill="1" applyBorder="1" applyAlignment="1">
      <alignment horizontal="center"/>
    </xf>
    <xf numFmtId="0" fontId="45" fillId="26" borderId="55" xfId="0" applyFont="1" applyFill="1" applyBorder="1" applyAlignment="1">
      <alignment horizontal="center"/>
    </xf>
    <xf numFmtId="0" fontId="46" fillId="26" borderId="56" xfId="0" applyFont="1" applyFill="1" applyBorder="1" applyAlignment="1">
      <alignment horizontal="center"/>
    </xf>
    <xf numFmtId="0" fontId="46" fillId="26" borderId="57" xfId="0" applyFont="1" applyFill="1" applyBorder="1" applyAlignment="1">
      <alignment horizontal="center"/>
    </xf>
    <xf numFmtId="0" fontId="45" fillId="26" borderId="55" xfId="0" applyFont="1" applyFill="1" applyBorder="1" applyAlignment="1">
      <alignment horizontal="center"/>
    </xf>
    <xf numFmtId="0" fontId="45" fillId="26" borderId="58" xfId="0" applyFont="1" applyFill="1" applyBorder="1" applyAlignment="1">
      <alignment horizontal="center"/>
    </xf>
    <xf numFmtId="0" fontId="45" fillId="26" borderId="59" xfId="0" applyFont="1" applyFill="1" applyBorder="1" applyAlignment="1">
      <alignment horizontal="center"/>
    </xf>
    <xf numFmtId="0" fontId="45" fillId="26" borderId="51" xfId="0" applyFont="1" applyFill="1" applyBorder="1" applyAlignment="1">
      <alignment horizontal="center"/>
    </xf>
    <xf numFmtId="0" fontId="45" fillId="26" borderId="47" xfId="0" applyFont="1" applyFill="1" applyBorder="1" applyAlignment="1">
      <alignment horizontal="center"/>
    </xf>
    <xf numFmtId="0" fontId="45" fillId="26" borderId="58" xfId="0" applyFont="1" applyFill="1" applyBorder="1" applyAlignment="1">
      <alignment horizontal="center"/>
    </xf>
    <xf numFmtId="0" fontId="45" fillId="26" borderId="50" xfId="0" applyFont="1" applyFill="1" applyBorder="1" applyAlignment="1">
      <alignment horizontal="center"/>
    </xf>
    <xf numFmtId="0" fontId="32" fillId="27" borderId="12" xfId="0" applyFont="1" applyFill="1" applyBorder="1" applyAlignment="1">
      <alignment horizontal="center" vertical="center"/>
    </xf>
    <xf numFmtId="0" fontId="35" fillId="0" borderId="12" xfId="0" applyFont="1" applyFill="1" applyBorder="1" applyAlignment="1">
      <alignment horizontal="center" vertical="center" wrapText="1"/>
    </xf>
    <xf numFmtId="0" fontId="18" fillId="28" borderId="60" xfId="0" applyFont="1" applyFill="1" applyBorder="1" applyAlignment="1">
      <alignment horizontal="center"/>
    </xf>
    <xf numFmtId="0" fontId="0" fillId="29" borderId="46" xfId="0" applyFont="1" applyFill="1" applyBorder="1" applyAlignment="1">
      <alignment horizontal="center"/>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Comma" xfId="44"/>
    <cellStyle name="Comma [0]" xfId="45"/>
    <cellStyle name="Currency" xfId="46"/>
    <cellStyle name="Currency [0]" xfId="47"/>
    <cellStyle name="Neutre" xfId="48"/>
    <cellStyle name="Note 1" xfId="49"/>
    <cellStyle name="Percent" xfId="50"/>
    <cellStyle name="Satisfaisant" xfId="51"/>
    <cellStyle name="Sortie" xfId="52"/>
    <cellStyle name="Texte explicatif" xfId="53"/>
    <cellStyle name="Titre 1" xfId="54"/>
    <cellStyle name="Titre 2" xfId="55"/>
    <cellStyle name="Titre 2" xfId="56"/>
    <cellStyle name="Titre 3" xfId="57"/>
    <cellStyle name="Titre 4" xfId="58"/>
    <cellStyle name="Total" xfId="59"/>
    <cellStyle name="Vérification" xfId="6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FF3333"/>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DDDDDD"/>
      <rgbColor rgb="00CCFFCC"/>
      <rgbColor rgb="00FFFF99"/>
      <rgbColor rgb="0099CCFF"/>
      <rgbColor rgb="00FF99CC"/>
      <rgbColor rgb="00CC99FF"/>
      <rgbColor rgb="00FFCC99"/>
      <rgbColor rgb="003366FF"/>
      <rgbColor rgb="0033CCCC"/>
      <rgbColor rgb="0099FFCC"/>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 Id="rId3"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657225</xdr:colOff>
      <xdr:row>14</xdr:row>
      <xdr:rowOff>152400</xdr:rowOff>
    </xdr:from>
    <xdr:to>
      <xdr:col>10</xdr:col>
      <xdr:colOff>542925</xdr:colOff>
      <xdr:row>19</xdr:row>
      <xdr:rowOff>161925</xdr:rowOff>
    </xdr:to>
    <xdr:pic>
      <xdr:nvPicPr>
        <xdr:cNvPr id="1" name="Picture 2"/>
        <xdr:cNvPicPr preferRelativeResize="1">
          <a:picLocks noChangeAspect="1"/>
        </xdr:cNvPicPr>
      </xdr:nvPicPr>
      <xdr:blipFill>
        <a:blip r:embed="rId1"/>
        <a:stretch>
          <a:fillRect/>
        </a:stretch>
      </xdr:blipFill>
      <xdr:spPr>
        <a:xfrm>
          <a:off x="6715125" y="2438400"/>
          <a:ext cx="1409700" cy="962025"/>
        </a:xfrm>
        <a:prstGeom prst="rect">
          <a:avLst/>
        </a:prstGeom>
        <a:blipFill>
          <a:blip r:embed=""/>
          <a:srcRect/>
          <a:stretch>
            <a:fillRect/>
          </a:stretch>
        </a:blipFill>
        <a:ln w="9525" cmpd="sng">
          <a:noFill/>
        </a:ln>
      </xdr:spPr>
    </xdr:pic>
    <xdr:clientData/>
  </xdr:twoCellAnchor>
  <xdr:twoCellAnchor editAs="oneCell">
    <xdr:from>
      <xdr:col>7</xdr:col>
      <xdr:colOff>171450</xdr:colOff>
      <xdr:row>13</xdr:row>
      <xdr:rowOff>76200</xdr:rowOff>
    </xdr:from>
    <xdr:to>
      <xdr:col>8</xdr:col>
      <xdr:colOff>647700</xdr:colOff>
      <xdr:row>17</xdr:row>
      <xdr:rowOff>161925</xdr:rowOff>
    </xdr:to>
    <xdr:pic>
      <xdr:nvPicPr>
        <xdr:cNvPr id="2" name="Picture 2"/>
        <xdr:cNvPicPr preferRelativeResize="1">
          <a:picLocks noChangeAspect="1"/>
        </xdr:cNvPicPr>
      </xdr:nvPicPr>
      <xdr:blipFill>
        <a:blip r:embed="rId2"/>
        <a:stretch>
          <a:fillRect/>
        </a:stretch>
      </xdr:blipFill>
      <xdr:spPr>
        <a:xfrm>
          <a:off x="4991100" y="2200275"/>
          <a:ext cx="1714500" cy="819150"/>
        </a:xfrm>
        <a:prstGeom prst="rect">
          <a:avLst/>
        </a:prstGeom>
        <a:noFill/>
        <a:ln w="9525" cmpd="sng">
          <a:noFill/>
        </a:ln>
      </xdr:spPr>
    </xdr:pic>
    <xdr:clientData/>
  </xdr:twoCellAnchor>
  <xdr:twoCellAnchor editAs="oneCell">
    <xdr:from>
      <xdr:col>7</xdr:col>
      <xdr:colOff>257175</xdr:colOff>
      <xdr:row>18</xdr:row>
      <xdr:rowOff>66675</xdr:rowOff>
    </xdr:from>
    <xdr:to>
      <xdr:col>8</xdr:col>
      <xdr:colOff>476250</xdr:colOff>
      <xdr:row>21</xdr:row>
      <xdr:rowOff>161925</xdr:rowOff>
    </xdr:to>
    <xdr:pic>
      <xdr:nvPicPr>
        <xdr:cNvPr id="3" name="Picture 3"/>
        <xdr:cNvPicPr preferRelativeResize="1">
          <a:picLocks noChangeAspect="1"/>
        </xdr:cNvPicPr>
      </xdr:nvPicPr>
      <xdr:blipFill>
        <a:blip r:embed="rId3"/>
        <a:stretch>
          <a:fillRect/>
        </a:stretch>
      </xdr:blipFill>
      <xdr:spPr>
        <a:xfrm>
          <a:off x="5076825" y="3114675"/>
          <a:ext cx="1457325" cy="6667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N42"/>
  <sheetViews>
    <sheetView tabSelected="1" workbookViewId="0" topLeftCell="A1">
      <selection activeCell="A4" sqref="A4:F11"/>
    </sheetView>
  </sheetViews>
  <sheetFormatPr defaultColWidth="11.421875" defaultRowHeight="6.75" customHeight="1"/>
  <cols>
    <col min="1" max="1" width="8.140625" style="0" customWidth="1"/>
    <col min="2" max="2" width="15.00390625" style="0" customWidth="1"/>
    <col min="3" max="3" width="10.57421875" style="0" customWidth="1"/>
    <col min="4" max="4" width="10.140625" style="0" customWidth="1"/>
    <col min="5" max="5" width="10.57421875" style="0" customWidth="1"/>
    <col min="6" max="6" width="9.57421875" style="0" customWidth="1"/>
    <col min="7" max="7" width="8.28125" style="0" customWidth="1"/>
    <col min="8" max="8" width="18.57421875" style="0" customWidth="1"/>
    <col min="11" max="11" width="9.140625" style="0" customWidth="1"/>
    <col min="12" max="12" width="13.421875" style="0" customWidth="1"/>
  </cols>
  <sheetData>
    <row r="1" spans="1:13" ht="12.75" customHeight="1" thickBot="1">
      <c r="A1" s="122" t="s">
        <v>0</v>
      </c>
      <c r="B1" s="122"/>
      <c r="C1" s="122"/>
      <c r="D1" s="122"/>
      <c r="E1" s="122"/>
      <c r="F1" s="122"/>
      <c r="G1" s="122"/>
      <c r="H1" s="122"/>
      <c r="I1" s="122"/>
      <c r="J1" s="122"/>
      <c r="K1" s="122"/>
      <c r="L1" s="122"/>
      <c r="M1" s="122"/>
    </row>
    <row r="2" spans="1:13" ht="12.75" customHeight="1" thickBot="1">
      <c r="A2" s="10"/>
      <c r="B2" s="8"/>
      <c r="C2" s="55"/>
      <c r="D2" s="55"/>
      <c r="E2" s="55"/>
      <c r="F2" s="55"/>
      <c r="G2" s="56"/>
      <c r="H2" s="56"/>
      <c r="I2" s="56"/>
      <c r="J2" s="56"/>
      <c r="K2" s="56"/>
      <c r="L2" s="56"/>
      <c r="M2" s="56"/>
    </row>
    <row r="3" spans="1:13" ht="12.75" customHeight="1" thickBot="1">
      <c r="A3" s="76" t="s">
        <v>86</v>
      </c>
      <c r="B3" s="77"/>
      <c r="C3" s="77"/>
      <c r="D3" s="77"/>
      <c r="E3" s="77"/>
      <c r="F3" s="78"/>
      <c r="G3" s="72" t="s">
        <v>1</v>
      </c>
      <c r="H3" s="73"/>
      <c r="I3" s="73"/>
      <c r="J3" s="73"/>
      <c r="K3" s="73" t="s">
        <v>2</v>
      </c>
      <c r="L3" s="73"/>
      <c r="M3" s="74"/>
    </row>
    <row r="4" spans="1:13" ht="14.25" customHeight="1">
      <c r="A4" s="79" t="s">
        <v>99</v>
      </c>
      <c r="B4" s="57"/>
      <c r="C4" s="57"/>
      <c r="D4" s="57"/>
      <c r="E4" s="57"/>
      <c r="F4" s="80"/>
      <c r="G4" s="2" t="s">
        <v>3</v>
      </c>
      <c r="H4" s="1" t="s">
        <v>4</v>
      </c>
      <c r="I4" s="39" t="s">
        <v>5</v>
      </c>
      <c r="J4" s="39"/>
      <c r="K4" s="1" t="s">
        <v>3</v>
      </c>
      <c r="L4" s="1" t="s">
        <v>4</v>
      </c>
      <c r="M4" s="1" t="s">
        <v>6</v>
      </c>
    </row>
    <row r="5" spans="1:13" ht="14.25" customHeight="1">
      <c r="A5" s="81"/>
      <c r="B5" s="58"/>
      <c r="C5" s="58"/>
      <c r="D5" s="58"/>
      <c r="E5" s="58"/>
      <c r="F5" s="82"/>
      <c r="G5" s="54" t="s">
        <v>7</v>
      </c>
      <c r="H5" s="9" t="s">
        <v>87</v>
      </c>
      <c r="I5" s="60" t="s">
        <v>92</v>
      </c>
      <c r="J5" s="61"/>
      <c r="K5" s="69" t="s">
        <v>8</v>
      </c>
      <c r="L5" s="38" t="s">
        <v>13</v>
      </c>
      <c r="M5" s="66" t="s">
        <v>93</v>
      </c>
    </row>
    <row r="6" spans="1:13" ht="14.25" customHeight="1">
      <c r="A6" s="81"/>
      <c r="B6" s="58"/>
      <c r="C6" s="58"/>
      <c r="D6" s="58"/>
      <c r="E6" s="58"/>
      <c r="F6" s="82"/>
      <c r="G6" s="54" t="s">
        <v>9</v>
      </c>
      <c r="H6" s="9" t="s">
        <v>88</v>
      </c>
      <c r="I6" s="62"/>
      <c r="J6" s="63"/>
      <c r="K6" s="71" t="s">
        <v>10</v>
      </c>
      <c r="L6" s="70" t="s">
        <v>15</v>
      </c>
      <c r="M6" s="67"/>
    </row>
    <row r="7" spans="1:13" ht="12.75" customHeight="1">
      <c r="A7" s="81"/>
      <c r="B7" s="58"/>
      <c r="C7" s="58"/>
      <c r="D7" s="58"/>
      <c r="E7" s="58"/>
      <c r="F7" s="82"/>
      <c r="G7" s="54" t="s">
        <v>12</v>
      </c>
      <c r="H7" s="5" t="s">
        <v>89</v>
      </c>
      <c r="I7" s="62"/>
      <c r="J7" s="63"/>
      <c r="K7" s="10"/>
      <c r="L7" s="10"/>
      <c r="M7" s="67"/>
    </row>
    <row r="8" spans="1:13" ht="12.75" customHeight="1">
      <c r="A8" s="81"/>
      <c r="B8" s="58"/>
      <c r="C8" s="58"/>
      <c r="D8" s="58"/>
      <c r="E8" s="58"/>
      <c r="F8" s="82"/>
      <c r="G8" s="54" t="s">
        <v>14</v>
      </c>
      <c r="H8" s="5" t="s">
        <v>90</v>
      </c>
      <c r="I8" s="62"/>
      <c r="J8" s="63"/>
      <c r="K8" s="59"/>
      <c r="L8" s="59"/>
      <c r="M8" s="67"/>
    </row>
    <row r="9" spans="1:14" ht="12.75" customHeight="1">
      <c r="A9" s="81"/>
      <c r="B9" s="58"/>
      <c r="C9" s="58"/>
      <c r="D9" s="58"/>
      <c r="E9" s="58"/>
      <c r="F9" s="82"/>
      <c r="G9" s="54" t="s">
        <v>16</v>
      </c>
      <c r="H9" s="5" t="s">
        <v>91</v>
      </c>
      <c r="I9" s="62"/>
      <c r="J9" s="63"/>
      <c r="K9" s="59"/>
      <c r="L9" s="59"/>
      <c r="M9" s="67"/>
      <c r="N9" s="92"/>
    </row>
    <row r="10" spans="1:13" ht="12.75" customHeight="1">
      <c r="A10" s="81"/>
      <c r="B10" s="58"/>
      <c r="C10" s="58"/>
      <c r="D10" s="58"/>
      <c r="E10" s="58"/>
      <c r="F10" s="82"/>
      <c r="G10" s="75" t="s">
        <v>17</v>
      </c>
      <c r="H10" s="5" t="s">
        <v>11</v>
      </c>
      <c r="I10" s="64"/>
      <c r="J10" s="65"/>
      <c r="K10" s="56"/>
      <c r="L10" s="56"/>
      <c r="M10" s="68"/>
    </row>
    <row r="11" spans="1:13" ht="12.75" customHeight="1">
      <c r="A11" s="83"/>
      <c r="B11" s="84"/>
      <c r="C11" s="84"/>
      <c r="D11" s="84"/>
      <c r="E11" s="84"/>
      <c r="F11" s="85"/>
      <c r="G11" s="56"/>
      <c r="H11" s="56"/>
      <c r="I11" s="56"/>
      <c r="J11" s="56"/>
      <c r="K11" s="56"/>
      <c r="L11" s="56"/>
      <c r="M11" s="56"/>
    </row>
    <row r="12" ht="6.75" customHeight="1" thickBot="1"/>
    <row r="13" spans="1:13" ht="15.75" customHeight="1" thickBot="1">
      <c r="A13" s="11"/>
      <c r="B13" s="99" t="s">
        <v>18</v>
      </c>
      <c r="C13" s="94">
        <v>15</v>
      </c>
      <c r="D13" s="95" t="s">
        <v>19</v>
      </c>
      <c r="E13" s="96" t="s">
        <v>20</v>
      </c>
      <c r="F13" s="100" t="s">
        <v>21</v>
      </c>
      <c r="G13" s="97">
        <v>180</v>
      </c>
      <c r="H13" s="101" t="s">
        <v>22</v>
      </c>
      <c r="I13" s="98">
        <v>50</v>
      </c>
      <c r="J13" s="12"/>
      <c r="K13" s="12"/>
      <c r="L13" s="123" t="s">
        <v>95</v>
      </c>
      <c r="M13" s="123"/>
    </row>
    <row r="14" spans="1:13" ht="12.75" customHeight="1">
      <c r="A14" s="13"/>
      <c r="B14" s="14" t="s">
        <v>23</v>
      </c>
      <c r="C14" s="15" t="s">
        <v>24</v>
      </c>
      <c r="D14" s="16" t="s">
        <v>25</v>
      </c>
      <c r="E14" s="17" t="s">
        <v>26</v>
      </c>
      <c r="F14" s="18" t="s">
        <v>27</v>
      </c>
      <c r="G14" s="19" t="s">
        <v>28</v>
      </c>
      <c r="L14" s="93" t="s">
        <v>96</v>
      </c>
      <c r="M14" s="93" t="s">
        <v>97</v>
      </c>
    </row>
    <row r="15" spans="1:13" ht="15" customHeight="1">
      <c r="A15" s="40"/>
      <c r="B15" s="26" t="s">
        <v>29</v>
      </c>
      <c r="C15" s="21">
        <v>60</v>
      </c>
      <c r="D15" s="22">
        <f aca="true" t="shared" si="0" ref="D15:D22">$C$13*$C15/100</f>
        <v>9</v>
      </c>
      <c r="E15" s="24">
        <f aca="true" t="shared" si="1" ref="E15:E22">((1000*0.04167)/($C$13*10*$C15))</f>
        <v>0.0046300000000000004</v>
      </c>
      <c r="F15" s="24">
        <f aca="true" t="shared" si="2" ref="F15:F22">((100*0.04167)/($C$13*10*$C15))</f>
        <v>0.000463</v>
      </c>
      <c r="G15" s="22">
        <f>((G13-I13)*C15/100)+I13</f>
        <v>128</v>
      </c>
      <c r="H15" s="25"/>
      <c r="J15" s="25"/>
      <c r="L15" s="91">
        <v>13</v>
      </c>
      <c r="M15" s="91">
        <v>70</v>
      </c>
    </row>
    <row r="16" spans="1:13" ht="15" customHeight="1">
      <c r="A16" s="40"/>
      <c r="B16" s="27" t="s">
        <v>30</v>
      </c>
      <c r="C16" s="21">
        <v>70</v>
      </c>
      <c r="D16" s="22">
        <f t="shared" si="0"/>
        <v>10.5</v>
      </c>
      <c r="E16" s="24">
        <f t="shared" si="1"/>
        <v>0.003968571428571429</v>
      </c>
      <c r="F16" s="24">
        <f t="shared" si="2"/>
        <v>0.00039685714285714286</v>
      </c>
      <c r="G16" s="22">
        <f>((G13-I13)*C16/100)+I13</f>
        <v>141</v>
      </c>
      <c r="H16" s="25"/>
      <c r="J16" s="25"/>
      <c r="L16" s="91">
        <v>14</v>
      </c>
      <c r="M16" s="91">
        <v>73</v>
      </c>
    </row>
    <row r="17" spans="1:13" ht="15" customHeight="1">
      <c r="A17" s="40"/>
      <c r="B17" s="27" t="s">
        <v>94</v>
      </c>
      <c r="C17" s="21">
        <v>75</v>
      </c>
      <c r="D17" s="22">
        <f t="shared" si="0"/>
        <v>11.25</v>
      </c>
      <c r="E17" s="24">
        <f t="shared" si="1"/>
        <v>0.0037040000000000003</v>
      </c>
      <c r="F17" s="24">
        <f t="shared" si="2"/>
        <v>0.0003704</v>
      </c>
      <c r="G17" s="22">
        <f>((G13-I13)*C17/100)+I13</f>
        <v>147.5</v>
      </c>
      <c r="H17" s="25"/>
      <c r="L17" s="91">
        <v>15</v>
      </c>
      <c r="M17" s="91">
        <v>76</v>
      </c>
    </row>
    <row r="18" spans="1:13" ht="15" customHeight="1">
      <c r="A18" s="40"/>
      <c r="B18" s="20" t="s">
        <v>31</v>
      </c>
      <c r="C18" s="21">
        <v>81</v>
      </c>
      <c r="D18" s="22">
        <f t="shared" si="0"/>
        <v>12.15</v>
      </c>
      <c r="E18" s="24">
        <f t="shared" si="1"/>
        <v>0.0034296296296296297</v>
      </c>
      <c r="F18" s="24">
        <f t="shared" si="2"/>
        <v>0.00034296296296296294</v>
      </c>
      <c r="G18" s="22">
        <f>((G13-I13)*C18/100)+I13</f>
        <v>155.3</v>
      </c>
      <c r="H18" s="25"/>
      <c r="L18" s="91">
        <v>16</v>
      </c>
      <c r="M18" s="91">
        <v>78</v>
      </c>
    </row>
    <row r="19" spans="1:13" ht="15" customHeight="1">
      <c r="A19" s="40"/>
      <c r="B19" s="41" t="s">
        <v>32</v>
      </c>
      <c r="C19" s="21">
        <v>85</v>
      </c>
      <c r="D19" s="22">
        <f t="shared" si="0"/>
        <v>12.75</v>
      </c>
      <c r="E19" s="24">
        <f t="shared" si="1"/>
        <v>0.0032682352941176473</v>
      </c>
      <c r="F19" s="24">
        <f t="shared" si="2"/>
        <v>0.0003268235294117647</v>
      </c>
      <c r="G19" s="22">
        <f>((G13-I13)*C19/100)+I13</f>
        <v>160.5</v>
      </c>
      <c r="L19" s="91">
        <v>17</v>
      </c>
      <c r="M19" s="91">
        <v>81</v>
      </c>
    </row>
    <row r="20" spans="1:13" ht="15" customHeight="1">
      <c r="A20" s="40"/>
      <c r="B20" s="86"/>
      <c r="C20" s="21">
        <v>90</v>
      </c>
      <c r="D20" s="22">
        <f t="shared" si="0"/>
        <v>13.5</v>
      </c>
      <c r="E20" s="24">
        <f t="shared" si="1"/>
        <v>0.003086666666666667</v>
      </c>
      <c r="F20" s="24">
        <f t="shared" si="2"/>
        <v>0.00030866666666666667</v>
      </c>
      <c r="G20" s="22">
        <f>((G13-I13)*C20/100)+I13</f>
        <v>167</v>
      </c>
      <c r="L20" s="91">
        <v>18</v>
      </c>
      <c r="M20" s="91">
        <v>83</v>
      </c>
    </row>
    <row r="21" spans="1:13" ht="15" customHeight="1">
      <c r="A21" s="87"/>
      <c r="B21" s="88" t="s">
        <v>33</v>
      </c>
      <c r="C21" s="21">
        <v>95</v>
      </c>
      <c r="D21" s="22">
        <f t="shared" si="0"/>
        <v>14.25</v>
      </c>
      <c r="E21" s="24">
        <f t="shared" si="1"/>
        <v>0.0029242105263157896</v>
      </c>
      <c r="F21" s="24">
        <f t="shared" si="2"/>
        <v>0.00029242105263157896</v>
      </c>
      <c r="G21" s="22">
        <f>((G13-I13)*C21/100)+I13</f>
        <v>173.5</v>
      </c>
      <c r="I21" s="28"/>
      <c r="L21" s="91">
        <v>19</v>
      </c>
      <c r="M21" s="91">
        <v>84</v>
      </c>
    </row>
    <row r="22" spans="1:12" ht="15" customHeight="1">
      <c r="A22" s="87"/>
      <c r="B22" s="89"/>
      <c r="C22" s="21">
        <v>100</v>
      </c>
      <c r="D22" s="22">
        <f t="shared" si="0"/>
        <v>15</v>
      </c>
      <c r="E22" s="24">
        <f t="shared" si="1"/>
        <v>0.002778</v>
      </c>
      <c r="F22" s="24">
        <f t="shared" si="2"/>
        <v>0.0002778</v>
      </c>
      <c r="G22" s="22">
        <f>((G13-I13)*C22/100)+I13</f>
        <v>180</v>
      </c>
      <c r="I22" s="29"/>
      <c r="J22" s="25"/>
      <c r="L22" s="90"/>
    </row>
    <row r="24" spans="1:13" ht="14.25" customHeight="1">
      <c r="A24" s="12"/>
      <c r="B24" s="104" t="s">
        <v>98</v>
      </c>
      <c r="C24" s="105"/>
      <c r="D24" s="105"/>
      <c r="E24" s="105"/>
      <c r="F24" s="105"/>
      <c r="G24" s="105"/>
      <c r="H24" s="105"/>
      <c r="I24" s="105"/>
      <c r="J24" s="105"/>
      <c r="K24" s="105"/>
      <c r="L24" s="105"/>
      <c r="M24" s="106"/>
    </row>
    <row r="25" spans="1:13" ht="13.5" customHeight="1">
      <c r="A25" s="107" t="s">
        <v>24</v>
      </c>
      <c r="B25" s="102">
        <v>100</v>
      </c>
      <c r="C25" s="102">
        <v>150</v>
      </c>
      <c r="D25" s="102">
        <v>300</v>
      </c>
      <c r="E25" s="102">
        <v>400</v>
      </c>
      <c r="F25" s="102">
        <v>500</v>
      </c>
      <c r="G25" s="102">
        <v>600</v>
      </c>
      <c r="H25" s="102">
        <v>1000</v>
      </c>
      <c r="I25" s="102">
        <v>1500</v>
      </c>
      <c r="J25" s="102">
        <v>2000</v>
      </c>
      <c r="K25" s="102">
        <v>3000</v>
      </c>
      <c r="L25" s="102">
        <v>4000</v>
      </c>
      <c r="M25" s="102">
        <v>5000</v>
      </c>
    </row>
    <row r="26" spans="1:13" ht="15" customHeight="1">
      <c r="A26" s="108">
        <v>60</v>
      </c>
      <c r="B26" s="23">
        <f>((B$25*0.04167)/($C$13*10*$A26))</f>
        <v>0.000463</v>
      </c>
      <c r="C26" s="23">
        <f>((C$25*0.04167)/($C$13*10*$A26))</f>
        <v>0.0006945</v>
      </c>
      <c r="D26" s="23">
        <f>((D$25*0.04167)/($C$13*10*$A26))</f>
        <v>0.001389</v>
      </c>
      <c r="E26" s="23">
        <f>((E$25*0.04167)/($C$13*10*$A26))</f>
        <v>0.001852</v>
      </c>
      <c r="F26" s="23">
        <f>((F$25*0.04167)/($C$13*10*$A26))</f>
        <v>0.0023150000000000002</v>
      </c>
      <c r="G26" s="23">
        <f>((G$25*0.04167)/($C$13*10*$A26))</f>
        <v>0.002778</v>
      </c>
      <c r="H26" s="23">
        <f>((H$25*0.04167)/($C$13*10*$A26))</f>
        <v>0.0046300000000000004</v>
      </c>
      <c r="I26" s="23">
        <f>((I$25*0.04167)/($C$13*10*$A26))</f>
        <v>0.006945</v>
      </c>
      <c r="J26" s="23">
        <f>((J$25*0.04167)/($C$13*10*$A26))</f>
        <v>0.009260000000000001</v>
      </c>
      <c r="K26" s="23">
        <f>((K$25*0.04167)/($C$13*10*$A26))</f>
        <v>0.01389</v>
      </c>
      <c r="L26" s="23">
        <f>((L$25*0.04167)/($C$13*10*$A26))</f>
        <v>0.018520000000000002</v>
      </c>
      <c r="M26" s="23">
        <f>((M$25*0.04167)/($C$13*10*$A26))</f>
        <v>0.02315</v>
      </c>
    </row>
    <row r="27" spans="1:13" ht="15" customHeight="1">
      <c r="A27" s="109">
        <v>65</v>
      </c>
      <c r="B27" s="24">
        <f>((B$25*0.04167)/($C$13*10*$A27))</f>
        <v>0.0004273846153846154</v>
      </c>
      <c r="C27" s="24">
        <f>((C$25*0.04167)/($C$13*10*$A27))</f>
        <v>0.000641076923076923</v>
      </c>
      <c r="D27" s="24">
        <f>((D$25*0.04167)/($C$13*10*$A27))</f>
        <v>0.001282153846153846</v>
      </c>
      <c r="E27" s="24">
        <f>((E$25*0.04167)/($C$13*10*$A27))</f>
        <v>0.0017095384615384616</v>
      </c>
      <c r="F27" s="24">
        <f>((F$25*0.04167)/($C$13*10*$A27))</f>
        <v>0.002136923076923077</v>
      </c>
      <c r="G27" s="24">
        <f>((G$25*0.04167)/($C$13*10*$A27))</f>
        <v>0.002564307692307692</v>
      </c>
      <c r="H27" s="24">
        <f>((H$25*0.04167)/($C$13*10*$A27))</f>
        <v>0.004273846153846154</v>
      </c>
      <c r="I27" s="24">
        <f>((I$25*0.04167)/($C$13*10*$A27))</f>
        <v>0.00641076923076923</v>
      </c>
      <c r="J27" s="24">
        <f>((J$25*0.04167)/($C$13*10*$A27))</f>
        <v>0.008547692307692308</v>
      </c>
      <c r="K27" s="24">
        <f>((K$25*0.04167)/($C$13*10*$A27))</f>
        <v>0.01282153846153846</v>
      </c>
      <c r="L27" s="24">
        <f>((L$25*0.04167)/($C$13*10*$A27))</f>
        <v>0.017095384615384616</v>
      </c>
      <c r="M27" s="24">
        <f>((M$25*0.04167)/($C$13*10*$A27))</f>
        <v>0.02136923076923077</v>
      </c>
    </row>
    <row r="28" spans="1:13" ht="15" customHeight="1">
      <c r="A28" s="109">
        <v>70</v>
      </c>
      <c r="B28" s="24">
        <f>((B$25*0.04167)/($C$13*10*$A28))</f>
        <v>0.00039685714285714286</v>
      </c>
      <c r="C28" s="24">
        <f>((C$25*0.04167)/($C$13*10*$A28))</f>
        <v>0.0005952857142857142</v>
      </c>
      <c r="D28" s="24">
        <f>((D$25*0.04167)/($C$13*10*$A28))</f>
        <v>0.0011905714285714284</v>
      </c>
      <c r="E28" s="24">
        <f>((E$25*0.04167)/($C$13*10*$A28))</f>
        <v>0.0015874285714285714</v>
      </c>
      <c r="F28" s="24">
        <f>((F$25*0.04167)/($C$13*10*$A28))</f>
        <v>0.0019842857142857145</v>
      </c>
      <c r="G28" s="24">
        <f>((G$25*0.04167)/($C$13*10*$A28))</f>
        <v>0.002381142857142857</v>
      </c>
      <c r="H28" s="24">
        <f>((H$25*0.04167)/($C$13*10*$A28))</f>
        <v>0.003968571428571429</v>
      </c>
      <c r="I28" s="24">
        <f>((I$25*0.04167)/($C$13*10*$A28))</f>
        <v>0.0059528571428571425</v>
      </c>
      <c r="J28" s="24">
        <f>((J$25*0.04167)/($C$13*10*$A28))</f>
        <v>0.007937142857142858</v>
      </c>
      <c r="K28" s="24">
        <f>((K$25*0.04167)/($C$13*10*$A28))</f>
        <v>0.011905714285714285</v>
      </c>
      <c r="L28" s="24">
        <f>((L$25*0.04167)/($C$13*10*$A28))</f>
        <v>0.015874285714285716</v>
      </c>
      <c r="M28" s="24">
        <f>((M$25*0.04167)/($C$13*10*$A28))</f>
        <v>0.01984285714285714</v>
      </c>
    </row>
    <row r="29" spans="1:13" ht="15" customHeight="1">
      <c r="A29" s="109">
        <v>75</v>
      </c>
      <c r="B29" s="24">
        <f>((B$25*0.04167)/($C$13*10*$A29))</f>
        <v>0.0003704</v>
      </c>
      <c r="C29" s="24">
        <f>((C$25*0.04167)/($C$13*10*$A29))</f>
        <v>0.0005556</v>
      </c>
      <c r="D29" s="24">
        <f>((D$25*0.04167)/($C$13*10*$A29))</f>
        <v>0.0011112</v>
      </c>
      <c r="E29" s="24">
        <f>((E$25*0.04167)/($C$13*10*$A29))</f>
        <v>0.0014816</v>
      </c>
      <c r="F29" s="24">
        <f>((F$25*0.04167)/($C$13*10*$A29))</f>
        <v>0.0018520000000000001</v>
      </c>
      <c r="G29" s="24">
        <f>((G$25*0.04167)/($C$13*10*$A29))</f>
        <v>0.0022224</v>
      </c>
      <c r="H29" s="24">
        <f>((H$25*0.04167)/($C$13*10*$A29))</f>
        <v>0.0037040000000000003</v>
      </c>
      <c r="I29" s="24">
        <f>((I$25*0.04167)/($C$13*10*$A29))</f>
        <v>0.005555999999999999</v>
      </c>
      <c r="J29" s="24">
        <f>((J$25*0.04167)/($C$13*10*$A29))</f>
        <v>0.0074080000000000005</v>
      </c>
      <c r="K29" s="24">
        <f>((K$25*0.04167)/($C$13*10*$A29))</f>
        <v>0.011111999999999999</v>
      </c>
      <c r="L29" s="24">
        <f>((L$25*0.04167)/($C$13*10*$A29))</f>
        <v>0.014816000000000001</v>
      </c>
      <c r="M29" s="24">
        <f>((M$25*0.04167)/($C$13*10*$A29))</f>
        <v>0.01852</v>
      </c>
    </row>
    <row r="30" spans="1:13" ht="15" customHeight="1">
      <c r="A30" s="109">
        <v>85</v>
      </c>
      <c r="B30" s="24">
        <f>((B$25*0.04167)/($C$13*10*$A30))</f>
        <v>0.0003268235294117647</v>
      </c>
      <c r="C30" s="24">
        <f>((C$25*0.04167)/($C$13*10*$A30))</f>
        <v>0.000490235294117647</v>
      </c>
      <c r="D30" s="24">
        <f>((D$25*0.04167)/($C$13*10*$A30))</f>
        <v>0.000980470588235294</v>
      </c>
      <c r="E30" s="24">
        <f>((E$25*0.04167)/($C$13*10*$A30))</f>
        <v>0.0013072941176470588</v>
      </c>
      <c r="F30" s="24">
        <f>((F$25*0.04167)/($C$13*10*$A30))</f>
        <v>0.0016341176470588237</v>
      </c>
      <c r="G30" s="24">
        <f>((G$25*0.04167)/($C$13*10*$A30))</f>
        <v>0.001960941176470588</v>
      </c>
      <c r="H30" s="24">
        <f>((H$25*0.04167)/($C$13*10*$A30))</f>
        <v>0.0032682352941176473</v>
      </c>
      <c r="I30" s="24">
        <f>((I$25*0.04167)/($C$13*10*$A30))</f>
        <v>0.0049023529411764705</v>
      </c>
      <c r="J30" s="24">
        <f>((J$25*0.04167)/($C$13*10*$A30))</f>
        <v>0.006536470588235295</v>
      </c>
      <c r="K30" s="24">
        <f>((K$25*0.04167)/($C$13*10*$A30))</f>
        <v>0.009804705882352941</v>
      </c>
      <c r="L30" s="24">
        <f>((L$25*0.04167)/($C$13*10*$A30))</f>
        <v>0.01307294117647059</v>
      </c>
      <c r="M30" s="24">
        <f>((M$25*0.04167)/($C$13*10*$A30))</f>
        <v>0.016341176470588234</v>
      </c>
    </row>
    <row r="31" spans="1:13" ht="15" customHeight="1">
      <c r="A31" s="109">
        <v>90</v>
      </c>
      <c r="B31" s="24">
        <f>((B$25*0.04167)/($C$13*10*$A31))</f>
        <v>0.00030866666666666667</v>
      </c>
      <c r="C31" s="24">
        <f>((C$25*0.04167)/($C$13*10*$A31))</f>
        <v>0.000463</v>
      </c>
      <c r="D31" s="24">
        <f>((D$25*0.04167)/($C$13*10*$A31))</f>
        <v>0.000926</v>
      </c>
      <c r="E31" s="24">
        <f>((E$25*0.04167)/($C$13*10*$A31))</f>
        <v>0.0012346666666666667</v>
      </c>
      <c r="F31" s="24">
        <f>((F$25*0.04167)/($C$13*10*$A31))</f>
        <v>0.0015433333333333334</v>
      </c>
      <c r="G31" s="24">
        <f>((G$25*0.04167)/($C$13*10*$A31))</f>
        <v>0.001852</v>
      </c>
      <c r="H31" s="24">
        <f>((H$25*0.04167)/($C$13*10*$A31))</f>
        <v>0.003086666666666667</v>
      </c>
      <c r="I31" s="24">
        <f>((I$25*0.04167)/($C$13*10*$A31))</f>
        <v>0.00463</v>
      </c>
      <c r="J31" s="24">
        <f>((J$25*0.04167)/($C$13*10*$A31))</f>
        <v>0.006173333333333334</v>
      </c>
      <c r="K31" s="24">
        <f>((K$25*0.04167)/($C$13*10*$A31))</f>
        <v>0.00926</v>
      </c>
      <c r="L31" s="24">
        <f>((L$25*0.04167)/($C$13*10*$A31))</f>
        <v>0.012346666666666667</v>
      </c>
      <c r="M31" s="24">
        <f>((M$25*0.04167)/($C$13*10*$A31))</f>
        <v>0.015433333333333334</v>
      </c>
    </row>
    <row r="32" spans="1:13" ht="15" customHeight="1">
      <c r="A32" s="109">
        <v>95</v>
      </c>
      <c r="B32" s="24">
        <f>((B$25*0.04167)/($C$13*10*$A32))</f>
        <v>0.00029242105263157896</v>
      </c>
      <c r="C32" s="24">
        <f>((C$25*0.04167)/($C$13*10*$A32))</f>
        <v>0.0004386315789473684</v>
      </c>
      <c r="D32" s="24">
        <f>((D$25*0.04167)/($C$13*10*$A32))</f>
        <v>0.0008772631578947368</v>
      </c>
      <c r="E32" s="24">
        <f>((E$25*0.04167)/($C$13*10*$A32))</f>
        <v>0.0011696842105263158</v>
      </c>
      <c r="F32" s="24">
        <f>((F$25*0.04167)/($C$13*10*$A32))</f>
        <v>0.0014621052631578948</v>
      </c>
      <c r="G32" s="24">
        <f>((G$25*0.04167)/($C$13*10*$A32))</f>
        <v>0.0017545263157894735</v>
      </c>
      <c r="H32" s="24">
        <f>((H$25*0.04167)/($C$13*10*$A32))</f>
        <v>0.0029242105263157896</v>
      </c>
      <c r="I32" s="24">
        <f>((I$25*0.04167)/($C$13*10*$A32))</f>
        <v>0.0043863157894736835</v>
      </c>
      <c r="J32" s="24">
        <f>((J$25*0.04167)/($C$13*10*$A32))</f>
        <v>0.005848421052631579</v>
      </c>
      <c r="K32" s="24">
        <f>((K$25*0.04167)/($C$13*10*$A32))</f>
        <v>0.008772631578947367</v>
      </c>
      <c r="L32" s="24">
        <f>((L$25*0.04167)/($C$13*10*$A32))</f>
        <v>0.011696842105263158</v>
      </c>
      <c r="M32" s="24">
        <f>((M$25*0.04167)/($C$13*10*$A32))</f>
        <v>0.014621052631578948</v>
      </c>
    </row>
    <row r="33" spans="1:13" ht="15" customHeight="1">
      <c r="A33" s="109">
        <v>100</v>
      </c>
      <c r="B33" s="24">
        <f>((B$25*0.04167)/($C$13*10*$A33))</f>
        <v>0.0002778</v>
      </c>
      <c r="C33" s="24">
        <f>((C$25*0.04167)/($C$13*10*$A33))</f>
        <v>0.0004167</v>
      </c>
      <c r="D33" s="24">
        <f>((D$25*0.04167)/($C$13*10*$A33))</f>
        <v>0.0008334</v>
      </c>
      <c r="E33" s="24">
        <f>((E$25*0.04167)/($C$13*10*$A33))</f>
        <v>0.0011112</v>
      </c>
      <c r="F33" s="24">
        <f>((F$25*0.04167)/($C$13*10*$A33))</f>
        <v>0.001389</v>
      </c>
      <c r="G33" s="24">
        <f>((G$25*0.04167)/($C$13*10*$A33))</f>
        <v>0.0016668</v>
      </c>
      <c r="H33" s="24">
        <f>((H$25*0.04167)/($C$13*10*$A33))</f>
        <v>0.002778</v>
      </c>
      <c r="I33" s="24">
        <f>((I$25*0.04167)/($C$13*10*$A33))</f>
        <v>0.004167</v>
      </c>
      <c r="J33" s="24">
        <f>((J$25*0.04167)/($C$13*10*$A33))</f>
        <v>0.005556</v>
      </c>
      <c r="K33" s="24">
        <f>((K$25*0.04167)/($C$13*10*$A33))</f>
        <v>0.008334</v>
      </c>
      <c r="L33" s="24">
        <f>((L$25*0.04167)/($C$13*10*$A33))</f>
        <v>0.011112</v>
      </c>
      <c r="M33" s="24">
        <f>((M$25*0.04167)/($C$13*10*$A33))</f>
        <v>0.01389</v>
      </c>
    </row>
    <row r="34" spans="1:4" ht="6.75" customHeight="1" thickBot="1">
      <c r="A34" s="103"/>
      <c r="D34" s="25"/>
    </row>
    <row r="35" spans="3:13" ht="12.75" customHeight="1" thickBot="1">
      <c r="C35" s="113" t="s">
        <v>34</v>
      </c>
      <c r="D35" s="114"/>
      <c r="E35" s="114"/>
      <c r="F35" s="114"/>
      <c r="G35" s="114"/>
      <c r="H35" s="114"/>
      <c r="I35" s="114"/>
      <c r="J35" s="114"/>
      <c r="K35" s="114"/>
      <c r="L35" s="114"/>
      <c r="M35" s="115"/>
    </row>
    <row r="36" spans="1:13" ht="12.75" customHeight="1" thickBot="1">
      <c r="A36" s="110" t="s">
        <v>24</v>
      </c>
      <c r="B36" s="110" t="s">
        <v>25</v>
      </c>
      <c r="C36" s="116">
        <v>0.5</v>
      </c>
      <c r="D36" s="117">
        <v>1</v>
      </c>
      <c r="E36" s="117">
        <v>2</v>
      </c>
      <c r="F36" s="117">
        <v>3</v>
      </c>
      <c r="G36" s="117">
        <v>4</v>
      </c>
      <c r="H36" s="117">
        <v>6</v>
      </c>
      <c r="I36" s="117">
        <v>10</v>
      </c>
      <c r="J36" s="117">
        <v>12</v>
      </c>
      <c r="K36" s="117">
        <v>15</v>
      </c>
      <c r="L36" s="118">
        <v>20</v>
      </c>
      <c r="M36" s="119">
        <v>30</v>
      </c>
    </row>
    <row r="37" spans="1:13" ht="12.75" customHeight="1">
      <c r="A37" s="111">
        <v>65</v>
      </c>
      <c r="B37" s="30">
        <f aca="true" t="shared" si="3" ref="B37:B42">$C$13*$A37/100</f>
        <v>9.75</v>
      </c>
      <c r="C37" s="31">
        <f aca="true" t="shared" si="4" ref="C37:C42">$B37*1000/60*C$36</f>
        <v>81.25</v>
      </c>
      <c r="D37" s="32">
        <f aca="true" t="shared" si="5" ref="D37:D42">$B37*1000/60*D$36</f>
        <v>162.5</v>
      </c>
      <c r="E37" s="32">
        <f aca="true" t="shared" si="6" ref="E37:E42">$B37*1000/60*E$36</f>
        <v>325</v>
      </c>
      <c r="F37" s="32">
        <f aca="true" t="shared" si="7" ref="F37:F42">$B37*1000/60*F$36</f>
        <v>487.5</v>
      </c>
      <c r="G37" s="32">
        <f aca="true" t="shared" si="8" ref="G37:G42">$B37*1000/60*G$36</f>
        <v>650</v>
      </c>
      <c r="H37" s="32">
        <f>$B37*1000/60*H$36</f>
        <v>975</v>
      </c>
      <c r="I37" s="32">
        <f>$B37*1000/60*I$36</f>
        <v>1625</v>
      </c>
      <c r="J37" s="32">
        <f>$B37*1000/60*J$36</f>
        <v>1950</v>
      </c>
      <c r="K37" s="32">
        <f>$B37*1000/60*K$36</f>
        <v>2437.5</v>
      </c>
      <c r="L37" s="32">
        <f>$B37*1000/60*L$36</f>
        <v>3250</v>
      </c>
      <c r="M37" s="32">
        <f>$B37*1000/60*M$36</f>
        <v>4875</v>
      </c>
    </row>
    <row r="38" spans="1:13" ht="12.75" customHeight="1">
      <c r="A38" s="111">
        <v>75</v>
      </c>
      <c r="B38" s="30">
        <f t="shared" si="3"/>
        <v>11.25</v>
      </c>
      <c r="C38" s="31">
        <f t="shared" si="4"/>
        <v>93.75</v>
      </c>
      <c r="D38" s="32">
        <f t="shared" si="5"/>
        <v>187.5</v>
      </c>
      <c r="E38" s="32">
        <f t="shared" si="6"/>
        <v>375</v>
      </c>
      <c r="F38" s="32">
        <f t="shared" si="7"/>
        <v>562.5</v>
      </c>
      <c r="G38" s="32">
        <f t="shared" si="8"/>
        <v>750</v>
      </c>
      <c r="H38" s="32">
        <f>$B38*1000/60*H$36</f>
        <v>1125</v>
      </c>
      <c r="I38" s="32">
        <f>$B38*1000/60*I$36</f>
        <v>1875</v>
      </c>
      <c r="J38" s="32">
        <f>$B38*1000/60*J$36</f>
        <v>2250</v>
      </c>
      <c r="K38" s="32">
        <f>$B38*1000/60*K$36</f>
        <v>2812.5</v>
      </c>
      <c r="L38" s="32">
        <f>$B38*1000/60*L$36</f>
        <v>3750</v>
      </c>
      <c r="M38" s="32">
        <f>$B38*1000/60*M$36</f>
        <v>5625</v>
      </c>
    </row>
    <row r="39" spans="1:13" ht="12.75" customHeight="1">
      <c r="A39" s="111">
        <v>85</v>
      </c>
      <c r="B39" s="30">
        <f t="shared" si="3"/>
        <v>12.75</v>
      </c>
      <c r="C39" s="31">
        <f t="shared" si="4"/>
        <v>106.25</v>
      </c>
      <c r="D39" s="32">
        <f t="shared" si="5"/>
        <v>212.5</v>
      </c>
      <c r="E39" s="32">
        <f t="shared" si="6"/>
        <v>425</v>
      </c>
      <c r="F39" s="32">
        <f t="shared" si="7"/>
        <v>637.5</v>
      </c>
      <c r="G39" s="32">
        <f t="shared" si="8"/>
        <v>850</v>
      </c>
      <c r="H39" s="32">
        <f>$B39*1000/60*H$36</f>
        <v>1275</v>
      </c>
      <c r="I39" s="32">
        <f>$B39*1000/60*I$36</f>
        <v>2125</v>
      </c>
      <c r="J39" s="32">
        <f>$B39*1000/60*J$36</f>
        <v>2550</v>
      </c>
      <c r="K39" s="32">
        <f>$B39*1000/60*K$36</f>
        <v>3187.5</v>
      </c>
      <c r="L39" s="32">
        <f>$B39*1000/60*L$36</f>
        <v>4250</v>
      </c>
      <c r="M39" s="32">
        <f>$B39*1000/60*M$36</f>
        <v>6375</v>
      </c>
    </row>
    <row r="40" spans="1:13" ht="12.75" customHeight="1">
      <c r="A40" s="111">
        <v>90</v>
      </c>
      <c r="B40" s="30">
        <f t="shared" si="3"/>
        <v>13.5</v>
      </c>
      <c r="C40" s="31">
        <f t="shared" si="4"/>
        <v>112.5</v>
      </c>
      <c r="D40" s="32">
        <f t="shared" si="5"/>
        <v>225</v>
      </c>
      <c r="E40" s="32">
        <f t="shared" si="6"/>
        <v>450</v>
      </c>
      <c r="F40" s="32">
        <f t="shared" si="7"/>
        <v>675</v>
      </c>
      <c r="G40" s="32">
        <f t="shared" si="8"/>
        <v>900</v>
      </c>
      <c r="H40" s="32">
        <f>$B40*1000/60*H$36</f>
        <v>1350</v>
      </c>
      <c r="I40" s="32">
        <f>$B40*1000/60*I$36</f>
        <v>2250</v>
      </c>
      <c r="J40" s="32">
        <f>$B40*1000/60*J$36</f>
        <v>2700</v>
      </c>
      <c r="K40" s="32">
        <f>$B40*1000/60*K$36</f>
        <v>3375</v>
      </c>
      <c r="L40" s="32">
        <f>$B40*1000/60*L$36</f>
        <v>4500</v>
      </c>
      <c r="M40" s="32">
        <f>$B40*1000/60*M$36</f>
        <v>6750</v>
      </c>
    </row>
    <row r="41" spans="1:13" ht="12.75" customHeight="1">
      <c r="A41" s="111">
        <v>95</v>
      </c>
      <c r="B41" s="30">
        <f t="shared" si="3"/>
        <v>14.25</v>
      </c>
      <c r="C41" s="31">
        <f t="shared" si="4"/>
        <v>118.75</v>
      </c>
      <c r="D41" s="32">
        <f t="shared" si="5"/>
        <v>237.5</v>
      </c>
      <c r="E41" s="32">
        <f t="shared" si="6"/>
        <v>475</v>
      </c>
      <c r="F41" s="32">
        <f t="shared" si="7"/>
        <v>712.5</v>
      </c>
      <c r="G41" s="32">
        <f t="shared" si="8"/>
        <v>950</v>
      </c>
      <c r="H41" s="32">
        <f>$B41*1000/60*H$36</f>
        <v>1425</v>
      </c>
      <c r="I41" s="32">
        <f>$B41*1000/60*I$36</f>
        <v>2375</v>
      </c>
      <c r="J41" s="32">
        <f>$B41*1000/60*J$36</f>
        <v>2850</v>
      </c>
      <c r="K41" s="32">
        <f>$B41*1000/60*K$36</f>
        <v>3562.5</v>
      </c>
      <c r="L41" s="32">
        <f>$B41*1000/60*L$36</f>
        <v>4750</v>
      </c>
      <c r="M41" s="32">
        <f>$B41*1000/60*M$36</f>
        <v>7125</v>
      </c>
    </row>
    <row r="42" spans="1:13" ht="12.75" customHeight="1" thickBot="1">
      <c r="A42" s="112">
        <v>100</v>
      </c>
      <c r="B42" s="33">
        <f t="shared" si="3"/>
        <v>15</v>
      </c>
      <c r="C42" s="34">
        <f t="shared" si="4"/>
        <v>125</v>
      </c>
      <c r="D42" s="35">
        <f t="shared" si="5"/>
        <v>250</v>
      </c>
      <c r="E42" s="35">
        <f t="shared" si="6"/>
        <v>500</v>
      </c>
      <c r="F42" s="35">
        <f t="shared" si="7"/>
        <v>750</v>
      </c>
      <c r="G42" s="35">
        <f t="shared" si="8"/>
        <v>1000</v>
      </c>
      <c r="H42" s="35">
        <f>$B42*1000/60*H$36</f>
        <v>1500</v>
      </c>
      <c r="I42" s="35">
        <f>$B42*1000/60*I$36</f>
        <v>2500</v>
      </c>
      <c r="J42" s="35">
        <f>$B42*1000/60*J$36</f>
        <v>3000</v>
      </c>
      <c r="K42" s="35">
        <f>$B42*1000/60*K$36</f>
        <v>3750</v>
      </c>
      <c r="L42" s="35">
        <f>$B42*1000/60*L$36</f>
        <v>5000</v>
      </c>
      <c r="M42" s="35">
        <f>$B42*1000/60*M$36</f>
        <v>7500</v>
      </c>
    </row>
  </sheetData>
  <sheetProtection selectLockedCells="1" selectUnlockedCells="1"/>
  <mergeCells count="14">
    <mergeCell ref="B24:M24"/>
    <mergeCell ref="C35:M35"/>
    <mergeCell ref="G3:J3"/>
    <mergeCell ref="K3:M3"/>
    <mergeCell ref="I4:J4"/>
    <mergeCell ref="A3:F3"/>
    <mergeCell ref="A4:F11"/>
    <mergeCell ref="I5:J10"/>
    <mergeCell ref="L13:M13"/>
    <mergeCell ref="A15:A22"/>
    <mergeCell ref="B19:B20"/>
    <mergeCell ref="B21:B22"/>
    <mergeCell ref="M5:M10"/>
    <mergeCell ref="A1:M1"/>
  </mergeCells>
  <printOptions/>
  <pageMargins left="0.14" right="0.13" top="0.15" bottom="0.16" header="0.5118055555555555" footer="0.24"/>
  <pageSetup horizontalDpi="300" verticalDpi="300" orientation="landscape" paperSize="9" r:id="rId2"/>
  <headerFooter alignWithMargins="0">
    <oddFooter>&amp;CGilles AA - Janvier 2019</oddFooter>
  </headerFooter>
  <drawing r:id="rId1"/>
</worksheet>
</file>

<file path=xl/worksheets/sheet2.xml><?xml version="1.0" encoding="utf-8"?>
<worksheet xmlns="http://schemas.openxmlformats.org/spreadsheetml/2006/main" xmlns:r="http://schemas.openxmlformats.org/officeDocument/2006/relationships">
  <dimension ref="A1:M56"/>
  <sheetViews>
    <sheetView workbookViewId="0" topLeftCell="A31">
      <selection activeCell="J58" sqref="J58"/>
    </sheetView>
  </sheetViews>
  <sheetFormatPr defaultColWidth="11.421875" defaultRowHeight="12.75"/>
  <cols>
    <col min="1" max="1" width="11.140625" style="0" customWidth="1"/>
    <col min="10" max="10" width="10.421875" style="0" customWidth="1"/>
    <col min="13" max="13" width="8.8515625" style="0" customWidth="1"/>
  </cols>
  <sheetData>
    <row r="1" spans="1:13" ht="15.75">
      <c r="A1" s="120" t="s">
        <v>35</v>
      </c>
      <c r="B1" s="120"/>
      <c r="C1" s="120"/>
      <c r="D1" s="120"/>
      <c r="E1" s="120"/>
      <c r="F1" s="120"/>
      <c r="G1" s="120"/>
      <c r="H1" s="120"/>
      <c r="I1" s="120"/>
      <c r="J1" s="120"/>
      <c r="K1" s="120"/>
      <c r="L1" s="120"/>
      <c r="M1" s="120"/>
    </row>
    <row r="2" spans="1:13" ht="12.75" customHeight="1">
      <c r="A2" s="36" t="s">
        <v>36</v>
      </c>
      <c r="B2" s="42" t="s">
        <v>37</v>
      </c>
      <c r="C2" s="42"/>
      <c r="D2" s="42"/>
      <c r="E2" s="42" t="s">
        <v>38</v>
      </c>
      <c r="F2" s="42"/>
      <c r="G2" s="42"/>
      <c r="H2" s="42" t="s">
        <v>39</v>
      </c>
      <c r="I2" s="42"/>
      <c r="J2" s="42"/>
      <c r="K2" s="42" t="s">
        <v>40</v>
      </c>
      <c r="L2" s="42"/>
      <c r="M2" s="42"/>
    </row>
    <row r="3" spans="1:13" ht="12.75" customHeight="1">
      <c r="A3" s="37" t="s">
        <v>5</v>
      </c>
      <c r="B3" s="43" t="s">
        <v>41</v>
      </c>
      <c r="C3" s="43"/>
      <c r="D3" s="43"/>
      <c r="E3" s="43" t="s">
        <v>42</v>
      </c>
      <c r="F3" s="43"/>
      <c r="G3" s="43"/>
      <c r="H3" s="43" t="s">
        <v>43</v>
      </c>
      <c r="I3" s="43"/>
      <c r="J3" s="43"/>
      <c r="K3" s="43" t="s">
        <v>44</v>
      </c>
      <c r="L3" s="43"/>
      <c r="M3" s="43"/>
    </row>
    <row r="4" spans="1:13" ht="12.75" customHeight="1">
      <c r="A4" s="44" t="s">
        <v>45</v>
      </c>
      <c r="B4" s="43" t="s">
        <v>46</v>
      </c>
      <c r="C4" s="43"/>
      <c r="D4" s="43"/>
      <c r="E4" s="45" t="s">
        <v>47</v>
      </c>
      <c r="F4" s="45"/>
      <c r="G4" s="45"/>
      <c r="H4" s="43" t="s">
        <v>48</v>
      </c>
      <c r="I4" s="43"/>
      <c r="J4" s="43"/>
      <c r="K4" s="43" t="s">
        <v>49</v>
      </c>
      <c r="L4" s="43"/>
      <c r="M4" s="43"/>
    </row>
    <row r="5" spans="1:13" ht="96" customHeight="1">
      <c r="A5" s="44"/>
      <c r="B5" s="43"/>
      <c r="C5" s="43"/>
      <c r="D5" s="43"/>
      <c r="E5" s="45"/>
      <c r="F5" s="45"/>
      <c r="G5" s="45"/>
      <c r="H5" s="43"/>
      <c r="I5" s="43"/>
      <c r="J5" s="43"/>
      <c r="K5" s="43"/>
      <c r="L5" s="43"/>
      <c r="M5" s="43"/>
    </row>
    <row r="6" spans="1:13" ht="12.75" customHeight="1">
      <c r="A6" s="3" t="s">
        <v>50</v>
      </c>
      <c r="B6" s="46">
        <v>7.3</v>
      </c>
      <c r="C6" s="46"/>
      <c r="D6" s="4">
        <v>0.03125</v>
      </c>
      <c r="E6" s="43">
        <v>10.8</v>
      </c>
      <c r="F6" s="43"/>
      <c r="G6" s="4">
        <v>0.041666666666666664</v>
      </c>
      <c r="H6" s="43">
        <v>8.5</v>
      </c>
      <c r="I6" s="43"/>
      <c r="J6" s="4">
        <v>0.034722222222222224</v>
      </c>
      <c r="K6" s="6">
        <v>12.5</v>
      </c>
      <c r="L6" s="47">
        <v>0.052083333333333336</v>
      </c>
      <c r="M6" s="47"/>
    </row>
    <row r="7" spans="1:13" ht="12.75" customHeight="1">
      <c r="A7" s="3" t="s">
        <v>51</v>
      </c>
      <c r="B7" s="6">
        <f>B6+E6+H6+K6</f>
        <v>39.1</v>
      </c>
      <c r="C7" s="4">
        <f>D6+G6+J6+L6</f>
        <v>0.1597222222222222</v>
      </c>
      <c r="D7" s="48"/>
      <c r="E7" s="48"/>
      <c r="F7" s="48"/>
      <c r="G7" s="48"/>
      <c r="H7" s="48"/>
      <c r="I7" s="48"/>
      <c r="J7" s="48"/>
      <c r="K7" s="48"/>
      <c r="L7" s="48"/>
      <c r="M7" s="48"/>
    </row>
    <row r="8" spans="1:13" ht="15.75" customHeight="1">
      <c r="A8" s="120" t="s">
        <v>52</v>
      </c>
      <c r="B8" s="120"/>
      <c r="C8" s="120"/>
      <c r="D8" s="120"/>
      <c r="E8" s="120"/>
      <c r="F8" s="120"/>
      <c r="G8" s="120"/>
      <c r="H8" s="120"/>
      <c r="I8" s="120"/>
      <c r="J8" s="120"/>
      <c r="K8" s="120"/>
      <c r="L8" s="120"/>
      <c r="M8" s="120"/>
    </row>
    <row r="9" spans="1:13" ht="12.75" customHeight="1">
      <c r="A9" s="36" t="s">
        <v>36</v>
      </c>
      <c r="B9" s="42" t="s">
        <v>37</v>
      </c>
      <c r="C9" s="42"/>
      <c r="D9" s="42"/>
      <c r="E9" s="42" t="s">
        <v>38</v>
      </c>
      <c r="F9" s="42"/>
      <c r="G9" s="42"/>
      <c r="H9" s="42" t="s">
        <v>39</v>
      </c>
      <c r="I9" s="42"/>
      <c r="J9" s="42"/>
      <c r="K9" s="42" t="s">
        <v>40</v>
      </c>
      <c r="L9" s="42"/>
      <c r="M9" s="42"/>
    </row>
    <row r="10" spans="1:13" ht="12.75" customHeight="1">
      <c r="A10" s="37" t="s">
        <v>5</v>
      </c>
      <c r="B10" s="43" t="s">
        <v>43</v>
      </c>
      <c r="C10" s="43"/>
      <c r="D10" s="43"/>
      <c r="E10" s="43" t="s">
        <v>53</v>
      </c>
      <c r="F10" s="43"/>
      <c r="G10" s="43"/>
      <c r="H10" s="43" t="s">
        <v>43</v>
      </c>
      <c r="I10" s="43"/>
      <c r="J10" s="43"/>
      <c r="K10" s="43" t="s">
        <v>54</v>
      </c>
      <c r="L10" s="43"/>
      <c r="M10" s="43"/>
    </row>
    <row r="11" spans="1:13" ht="12.75" customHeight="1">
      <c r="A11" s="44" t="s">
        <v>45</v>
      </c>
      <c r="B11" s="43" t="s">
        <v>55</v>
      </c>
      <c r="C11" s="43"/>
      <c r="D11" s="43"/>
      <c r="E11" s="43" t="s">
        <v>56</v>
      </c>
      <c r="F11" s="43"/>
      <c r="G11" s="43"/>
      <c r="H11" s="43" t="s">
        <v>57</v>
      </c>
      <c r="I11" s="43"/>
      <c r="J11" s="43"/>
      <c r="K11" s="43" t="s">
        <v>58</v>
      </c>
      <c r="L11" s="43"/>
      <c r="M11" s="43"/>
    </row>
    <row r="12" spans="1:13" ht="96" customHeight="1">
      <c r="A12" s="44"/>
      <c r="B12" s="43"/>
      <c r="C12" s="43"/>
      <c r="D12" s="43"/>
      <c r="E12" s="43"/>
      <c r="F12" s="43"/>
      <c r="G12" s="43"/>
      <c r="H12" s="43"/>
      <c r="I12" s="43"/>
      <c r="J12" s="43"/>
      <c r="K12" s="43"/>
      <c r="L12" s="43"/>
      <c r="M12" s="43"/>
    </row>
    <row r="13" spans="1:13" ht="12.75">
      <c r="A13" s="3" t="s">
        <v>50</v>
      </c>
      <c r="B13" s="46">
        <v>7.3</v>
      </c>
      <c r="C13" s="46"/>
      <c r="D13" s="4">
        <v>0.03125</v>
      </c>
      <c r="E13" s="43">
        <v>9.8</v>
      </c>
      <c r="F13" s="43"/>
      <c r="G13" s="4">
        <v>0.041666666666666664</v>
      </c>
      <c r="H13" s="43">
        <v>9</v>
      </c>
      <c r="I13" s="43"/>
      <c r="J13" s="4">
        <v>0.03819444444444445</v>
      </c>
      <c r="K13" s="6">
        <v>14.7</v>
      </c>
      <c r="L13" s="47">
        <v>0.0625</v>
      </c>
      <c r="M13" s="47"/>
    </row>
    <row r="14" spans="1:13" ht="12.75">
      <c r="A14" s="3" t="s">
        <v>51</v>
      </c>
      <c r="B14" s="6">
        <f>B13+E13+H13+K13</f>
        <v>40.8</v>
      </c>
      <c r="C14" s="4">
        <f>D13+G13+J13+L13</f>
        <v>0.1736111111111111</v>
      </c>
      <c r="D14" s="48"/>
      <c r="E14" s="48"/>
      <c r="F14" s="48"/>
      <c r="G14" s="48"/>
      <c r="H14" s="48"/>
      <c r="I14" s="48"/>
      <c r="J14" s="48"/>
      <c r="K14" s="48"/>
      <c r="L14" s="48"/>
      <c r="M14" s="48"/>
    </row>
    <row r="15" spans="1:13" ht="15.75" customHeight="1">
      <c r="A15" s="120" t="s">
        <v>59</v>
      </c>
      <c r="B15" s="120"/>
      <c r="C15" s="120"/>
      <c r="D15" s="120"/>
      <c r="E15" s="120"/>
      <c r="F15" s="120"/>
      <c r="G15" s="120"/>
      <c r="H15" s="120"/>
      <c r="I15" s="120"/>
      <c r="J15" s="120"/>
      <c r="K15" s="120"/>
      <c r="L15" s="120"/>
      <c r="M15" s="120"/>
    </row>
    <row r="16" spans="1:13" ht="12.75" customHeight="1">
      <c r="A16" s="36" t="s">
        <v>36</v>
      </c>
      <c r="B16" s="42" t="s">
        <v>37</v>
      </c>
      <c r="C16" s="42"/>
      <c r="D16" s="42"/>
      <c r="E16" s="42" t="s">
        <v>38</v>
      </c>
      <c r="F16" s="42"/>
      <c r="G16" s="42"/>
      <c r="H16" s="42" t="s">
        <v>39</v>
      </c>
      <c r="I16" s="42"/>
      <c r="J16" s="42"/>
      <c r="K16" s="42" t="s">
        <v>40</v>
      </c>
      <c r="L16" s="42"/>
      <c r="M16" s="42"/>
    </row>
    <row r="17" spans="1:13" ht="12.75" customHeight="1">
      <c r="A17" s="37" t="s">
        <v>5</v>
      </c>
      <c r="B17" s="43" t="s">
        <v>60</v>
      </c>
      <c r="C17" s="43"/>
      <c r="D17" s="43"/>
      <c r="E17" s="43" t="s">
        <v>42</v>
      </c>
      <c r="F17" s="43"/>
      <c r="G17" s="43"/>
      <c r="H17" s="43" t="s">
        <v>43</v>
      </c>
      <c r="I17" s="43"/>
      <c r="J17" s="43"/>
      <c r="K17" s="43" t="s">
        <v>54</v>
      </c>
      <c r="L17" s="43"/>
      <c r="M17" s="43"/>
    </row>
    <row r="18" spans="1:13" ht="12.75" customHeight="1">
      <c r="A18" s="44" t="s">
        <v>45</v>
      </c>
      <c r="B18" s="43" t="s">
        <v>61</v>
      </c>
      <c r="C18" s="43"/>
      <c r="D18" s="43"/>
      <c r="E18" s="45" t="s">
        <v>103</v>
      </c>
      <c r="F18" s="45"/>
      <c r="G18" s="45"/>
      <c r="H18" s="43" t="s">
        <v>62</v>
      </c>
      <c r="I18" s="43"/>
      <c r="J18" s="43"/>
      <c r="K18" s="43" t="s">
        <v>63</v>
      </c>
      <c r="L18" s="43"/>
      <c r="M18" s="43"/>
    </row>
    <row r="19" spans="1:13" ht="96" customHeight="1">
      <c r="A19" s="44"/>
      <c r="B19" s="43"/>
      <c r="C19" s="43"/>
      <c r="D19" s="43"/>
      <c r="E19" s="45"/>
      <c r="F19" s="45"/>
      <c r="G19" s="45"/>
      <c r="H19" s="43"/>
      <c r="I19" s="43"/>
      <c r="J19" s="43"/>
      <c r="K19" s="43"/>
      <c r="L19" s="43"/>
      <c r="M19" s="43"/>
    </row>
    <row r="20" spans="1:13" ht="12.75">
      <c r="A20" s="7" t="s">
        <v>50</v>
      </c>
      <c r="B20" s="49">
        <v>7.3</v>
      </c>
      <c r="C20" s="49"/>
      <c r="D20" s="4">
        <v>0.03125</v>
      </c>
      <c r="E20" s="43">
        <v>10.4</v>
      </c>
      <c r="F20" s="43"/>
      <c r="G20" s="4">
        <v>0.041666666666666664</v>
      </c>
      <c r="H20" s="43">
        <v>9.75</v>
      </c>
      <c r="I20" s="43"/>
      <c r="J20" s="4">
        <v>0.041666666666666664</v>
      </c>
      <c r="K20" s="6">
        <v>16.75</v>
      </c>
      <c r="L20" s="47">
        <v>0.06944444444444443</v>
      </c>
      <c r="M20" s="47"/>
    </row>
    <row r="21" spans="1:13" ht="12.75">
      <c r="A21" s="3" t="s">
        <v>51</v>
      </c>
      <c r="B21" s="5">
        <f>B20+E20+H20+K20</f>
        <v>44.2</v>
      </c>
      <c r="C21" s="4">
        <f>D20+G20+J20+L20</f>
        <v>0.18402777777777773</v>
      </c>
      <c r="D21" s="48"/>
      <c r="E21" s="48"/>
      <c r="F21" s="48"/>
      <c r="G21" s="48"/>
      <c r="H21" s="48"/>
      <c r="I21" s="48"/>
      <c r="J21" s="48"/>
      <c r="K21" s="48"/>
      <c r="L21" s="48"/>
      <c r="M21" s="48"/>
    </row>
    <row r="22" spans="1:13" ht="15.75" customHeight="1">
      <c r="A22" s="120" t="s">
        <v>64</v>
      </c>
      <c r="B22" s="120"/>
      <c r="C22" s="120"/>
      <c r="D22" s="120"/>
      <c r="E22" s="120"/>
      <c r="F22" s="120"/>
      <c r="G22" s="120"/>
      <c r="H22" s="120"/>
      <c r="I22" s="120"/>
      <c r="J22" s="120"/>
      <c r="K22" s="120"/>
      <c r="L22" s="120"/>
      <c r="M22" s="120"/>
    </row>
    <row r="23" spans="1:13" ht="12.75" customHeight="1">
      <c r="A23" s="36" t="s">
        <v>36</v>
      </c>
      <c r="B23" s="50" t="s">
        <v>37</v>
      </c>
      <c r="C23" s="50"/>
      <c r="D23" s="50"/>
      <c r="E23" s="51" t="s">
        <v>38</v>
      </c>
      <c r="F23" s="51"/>
      <c r="G23" s="51"/>
      <c r="H23" s="50" t="s">
        <v>39</v>
      </c>
      <c r="I23" s="50"/>
      <c r="J23" s="50"/>
      <c r="K23" s="52"/>
      <c r="L23" s="52"/>
      <c r="M23" s="52"/>
    </row>
    <row r="24" spans="1:13" ht="12.75" customHeight="1">
      <c r="A24" s="37" t="s">
        <v>5</v>
      </c>
      <c r="B24" s="43" t="s">
        <v>60</v>
      </c>
      <c r="C24" s="43"/>
      <c r="D24" s="43"/>
      <c r="E24" s="46" t="s">
        <v>65</v>
      </c>
      <c r="F24" s="46"/>
      <c r="G24" s="46"/>
      <c r="H24" s="43" t="s">
        <v>66</v>
      </c>
      <c r="I24" s="43"/>
      <c r="J24" s="43"/>
      <c r="K24" s="52"/>
      <c r="L24" s="52"/>
      <c r="M24" s="52"/>
    </row>
    <row r="25" spans="1:13" ht="12.75" customHeight="1">
      <c r="A25" s="44" t="s">
        <v>45</v>
      </c>
      <c r="B25" s="43" t="s">
        <v>67</v>
      </c>
      <c r="C25" s="43"/>
      <c r="D25" s="43"/>
      <c r="E25" s="46" t="s">
        <v>68</v>
      </c>
      <c r="F25" s="46"/>
      <c r="G25" s="46"/>
      <c r="H25" s="43" t="s">
        <v>69</v>
      </c>
      <c r="I25" s="43"/>
      <c r="J25" s="43"/>
      <c r="K25" s="52"/>
      <c r="L25" s="52"/>
      <c r="M25" s="52"/>
    </row>
    <row r="26" spans="1:13" ht="96" customHeight="1">
      <c r="A26" s="44"/>
      <c r="B26" s="43"/>
      <c r="C26" s="43"/>
      <c r="D26" s="43"/>
      <c r="E26" s="46"/>
      <c r="F26" s="46"/>
      <c r="G26" s="46"/>
      <c r="H26" s="43"/>
      <c r="I26" s="43"/>
      <c r="J26" s="43"/>
      <c r="K26" s="52"/>
      <c r="L26" s="52"/>
      <c r="M26" s="52"/>
    </row>
    <row r="27" spans="1:13" ht="12.75">
      <c r="A27" s="3" t="s">
        <v>50</v>
      </c>
      <c r="B27" s="46">
        <v>6.5</v>
      </c>
      <c r="C27" s="46"/>
      <c r="D27" s="4">
        <v>0.027777777777777776</v>
      </c>
      <c r="E27" s="43">
        <v>8.5</v>
      </c>
      <c r="F27" s="43"/>
      <c r="G27" s="9">
        <v>0.034722222222222224</v>
      </c>
      <c r="H27" s="43">
        <v>12.75</v>
      </c>
      <c r="I27" s="43"/>
      <c r="J27" s="4">
        <v>0.052083333333333336</v>
      </c>
      <c r="K27" s="52"/>
      <c r="L27" s="52"/>
      <c r="M27" s="52"/>
    </row>
    <row r="28" spans="1:13" ht="12.75">
      <c r="A28" s="3" t="s">
        <v>51</v>
      </c>
      <c r="B28" s="6">
        <f>B27+E27+H27+K27</f>
        <v>27.75</v>
      </c>
      <c r="C28" s="4">
        <f>D27+G27+J27+L27</f>
        <v>0.11458333333333334</v>
      </c>
      <c r="D28" s="48"/>
      <c r="E28" s="48"/>
      <c r="F28" s="48"/>
      <c r="G28" s="48"/>
      <c r="H28" s="48"/>
      <c r="I28" s="48"/>
      <c r="J28" s="48"/>
      <c r="K28" s="48"/>
      <c r="L28" s="48"/>
      <c r="M28" s="48"/>
    </row>
    <row r="29" spans="1:13" ht="15.75">
      <c r="A29" s="120" t="s">
        <v>70</v>
      </c>
      <c r="B29" s="120"/>
      <c r="C29" s="120"/>
      <c r="D29" s="120"/>
      <c r="E29" s="120"/>
      <c r="F29" s="120"/>
      <c r="G29" s="120"/>
      <c r="H29" s="120"/>
      <c r="I29" s="120"/>
      <c r="J29" s="120"/>
      <c r="K29" s="120"/>
      <c r="L29" s="120"/>
      <c r="M29" s="120"/>
    </row>
    <row r="30" spans="1:13" ht="12.75" customHeight="1">
      <c r="A30" s="36" t="s">
        <v>36</v>
      </c>
      <c r="B30" s="42" t="s">
        <v>37</v>
      </c>
      <c r="C30" s="42"/>
      <c r="D30" s="42"/>
      <c r="E30" s="42" t="s">
        <v>38</v>
      </c>
      <c r="F30" s="42"/>
      <c r="G30" s="42"/>
      <c r="H30" s="42" t="s">
        <v>39</v>
      </c>
      <c r="I30" s="42"/>
      <c r="J30" s="42"/>
      <c r="K30" s="42" t="s">
        <v>40</v>
      </c>
      <c r="L30" s="42"/>
      <c r="M30" s="42"/>
    </row>
    <row r="31" spans="1:13" ht="12.75" customHeight="1">
      <c r="A31" s="37" t="s">
        <v>5</v>
      </c>
      <c r="B31" s="43" t="s">
        <v>53</v>
      </c>
      <c r="C31" s="43"/>
      <c r="D31" s="43"/>
      <c r="E31" s="43" t="s">
        <v>43</v>
      </c>
      <c r="F31" s="43"/>
      <c r="G31" s="43"/>
      <c r="H31" s="43" t="s">
        <v>71</v>
      </c>
      <c r="I31" s="43"/>
      <c r="J31" s="43"/>
      <c r="K31" s="43" t="s">
        <v>66</v>
      </c>
      <c r="L31" s="43"/>
      <c r="M31" s="43"/>
    </row>
    <row r="32" spans="1:13" ht="12.75" customHeight="1">
      <c r="A32" s="44" t="s">
        <v>45</v>
      </c>
      <c r="B32" s="43" t="s">
        <v>72</v>
      </c>
      <c r="C32" s="43"/>
      <c r="D32" s="43"/>
      <c r="E32" s="43" t="s">
        <v>73</v>
      </c>
      <c r="F32" s="43"/>
      <c r="G32" s="43"/>
      <c r="H32" s="43" t="s">
        <v>104</v>
      </c>
      <c r="I32" s="43"/>
      <c r="J32" s="43"/>
      <c r="K32" s="43" t="s">
        <v>74</v>
      </c>
      <c r="L32" s="43"/>
      <c r="M32" s="43"/>
    </row>
    <row r="33" spans="1:13" ht="96" customHeight="1">
      <c r="A33" s="44"/>
      <c r="B33" s="43"/>
      <c r="C33" s="43"/>
      <c r="D33" s="43"/>
      <c r="E33" s="43"/>
      <c r="F33" s="43"/>
      <c r="G33" s="43"/>
      <c r="H33" s="43"/>
      <c r="I33" s="43"/>
      <c r="J33" s="43"/>
      <c r="K33" s="43"/>
      <c r="L33" s="43"/>
      <c r="M33" s="43"/>
    </row>
    <row r="34" spans="1:13" ht="12.75">
      <c r="A34" s="3" t="s">
        <v>50</v>
      </c>
      <c r="B34" s="46">
        <v>10</v>
      </c>
      <c r="C34" s="46"/>
      <c r="D34" s="4">
        <v>0.041666666666666664</v>
      </c>
      <c r="E34" s="43">
        <v>8.2</v>
      </c>
      <c r="F34" s="43"/>
      <c r="G34" s="4">
        <v>0.034722222222222224</v>
      </c>
      <c r="H34" s="43">
        <v>11.5</v>
      </c>
      <c r="I34" s="43"/>
      <c r="J34" s="4">
        <v>0.04513888888888889</v>
      </c>
      <c r="K34" s="6">
        <v>19.5</v>
      </c>
      <c r="L34" s="47">
        <v>0.08333333333333333</v>
      </c>
      <c r="M34" s="47"/>
    </row>
    <row r="35" spans="1:13" ht="12.75">
      <c r="A35" s="3" t="s">
        <v>51</v>
      </c>
      <c r="B35" s="6">
        <f>B34+E34+H34+K34</f>
        <v>49.2</v>
      </c>
      <c r="C35" s="4">
        <f>D34+G34+J34+L34</f>
        <v>0.2048611111111111</v>
      </c>
      <c r="D35" s="48"/>
      <c r="E35" s="48"/>
      <c r="F35" s="48"/>
      <c r="G35" s="48"/>
      <c r="H35" s="48"/>
      <c r="I35" s="48"/>
      <c r="J35" s="48"/>
      <c r="K35" s="48"/>
      <c r="L35" s="48"/>
      <c r="M35" s="48"/>
    </row>
    <row r="36" spans="1:13" ht="15.75">
      <c r="A36" s="120" t="s">
        <v>75</v>
      </c>
      <c r="B36" s="120"/>
      <c r="C36" s="120"/>
      <c r="D36" s="120"/>
      <c r="E36" s="120"/>
      <c r="F36" s="120"/>
      <c r="G36" s="120"/>
      <c r="H36" s="120"/>
      <c r="I36" s="120"/>
      <c r="J36" s="120"/>
      <c r="K36" s="120"/>
      <c r="L36" s="120"/>
      <c r="M36" s="120"/>
    </row>
    <row r="37" spans="1:13" ht="12.75" customHeight="1">
      <c r="A37" s="36" t="s">
        <v>36</v>
      </c>
      <c r="B37" s="42" t="s">
        <v>37</v>
      </c>
      <c r="C37" s="42"/>
      <c r="D37" s="42"/>
      <c r="E37" s="42" t="s">
        <v>38</v>
      </c>
      <c r="F37" s="42"/>
      <c r="G37" s="42"/>
      <c r="H37" s="42" t="s">
        <v>39</v>
      </c>
      <c r="I37" s="42"/>
      <c r="J37" s="42"/>
      <c r="K37" s="42" t="s">
        <v>40</v>
      </c>
      <c r="L37" s="42"/>
      <c r="M37" s="42"/>
    </row>
    <row r="38" spans="1:13" ht="12.75" customHeight="1">
      <c r="A38" s="37" t="s">
        <v>5</v>
      </c>
      <c r="B38" s="43" t="s">
        <v>60</v>
      </c>
      <c r="C38" s="43"/>
      <c r="D38" s="43"/>
      <c r="E38" s="43" t="s">
        <v>42</v>
      </c>
      <c r="F38" s="43"/>
      <c r="G38" s="43"/>
      <c r="H38" s="43" t="s">
        <v>43</v>
      </c>
      <c r="I38" s="43"/>
      <c r="J38" s="43"/>
      <c r="K38" s="43" t="s">
        <v>54</v>
      </c>
      <c r="L38" s="43"/>
      <c r="M38" s="43"/>
    </row>
    <row r="39" spans="1:13" ht="12.75" customHeight="1">
      <c r="A39" s="44" t="s">
        <v>45</v>
      </c>
      <c r="B39" s="43" t="s">
        <v>67</v>
      </c>
      <c r="C39" s="43"/>
      <c r="D39" s="43"/>
      <c r="E39" s="43" t="s">
        <v>105</v>
      </c>
      <c r="F39" s="43"/>
      <c r="G39" s="43"/>
      <c r="H39" s="43" t="s">
        <v>76</v>
      </c>
      <c r="I39" s="43"/>
      <c r="J39" s="43"/>
      <c r="K39" s="43" t="s">
        <v>102</v>
      </c>
      <c r="L39" s="43"/>
      <c r="M39" s="43"/>
    </row>
    <row r="40" spans="1:13" ht="96" customHeight="1">
      <c r="A40" s="44"/>
      <c r="B40" s="43"/>
      <c r="C40" s="43"/>
      <c r="D40" s="43"/>
      <c r="E40" s="43"/>
      <c r="F40" s="43"/>
      <c r="G40" s="43"/>
      <c r="H40" s="43"/>
      <c r="I40" s="43"/>
      <c r="J40" s="43"/>
      <c r="K40" s="43"/>
      <c r="L40" s="43"/>
      <c r="M40" s="43"/>
    </row>
    <row r="41" spans="1:13" ht="12.75">
      <c r="A41" s="3" t="s">
        <v>50</v>
      </c>
      <c r="B41" s="46">
        <v>6.5</v>
      </c>
      <c r="C41" s="46"/>
      <c r="D41" s="4">
        <v>0.027777777777777776</v>
      </c>
      <c r="E41" s="43">
        <v>11.8</v>
      </c>
      <c r="F41" s="43"/>
      <c r="G41" s="4">
        <v>0.04513888888888889</v>
      </c>
      <c r="H41" s="43">
        <v>8.2</v>
      </c>
      <c r="I41" s="43"/>
      <c r="J41" s="4">
        <v>0.034722222222222224</v>
      </c>
      <c r="K41" s="6">
        <v>16.8</v>
      </c>
      <c r="L41" s="47">
        <v>0.06944444444444443</v>
      </c>
      <c r="M41" s="47"/>
    </row>
    <row r="42" spans="1:13" ht="12.75">
      <c r="A42" s="3" t="s">
        <v>51</v>
      </c>
      <c r="B42" s="6">
        <f>B41+E41+H41+K41</f>
        <v>43.3</v>
      </c>
      <c r="C42" s="4">
        <f>D41+G41+J41+L41</f>
        <v>0.17708333333333331</v>
      </c>
      <c r="D42" s="8"/>
      <c r="E42" s="10"/>
      <c r="F42" s="10"/>
      <c r="G42" s="8"/>
      <c r="H42" s="10"/>
      <c r="I42" s="10"/>
      <c r="J42" s="8"/>
      <c r="K42" s="10"/>
      <c r="L42" s="8"/>
      <c r="M42" s="10"/>
    </row>
    <row r="43" spans="1:13" ht="15.75">
      <c r="A43" s="120" t="s">
        <v>77</v>
      </c>
      <c r="B43" s="120"/>
      <c r="C43" s="120"/>
      <c r="D43" s="120"/>
      <c r="E43" s="120"/>
      <c r="F43" s="120"/>
      <c r="G43" s="120"/>
      <c r="H43" s="120"/>
      <c r="I43" s="120"/>
      <c r="J43" s="120"/>
      <c r="K43" s="120"/>
      <c r="L43" s="120"/>
      <c r="M43" s="120"/>
    </row>
    <row r="44" spans="1:13" ht="12.75" customHeight="1">
      <c r="A44" s="36" t="s">
        <v>36</v>
      </c>
      <c r="B44" s="42" t="s">
        <v>37</v>
      </c>
      <c r="C44" s="42"/>
      <c r="D44" s="42"/>
      <c r="E44" s="42" t="s">
        <v>38</v>
      </c>
      <c r="F44" s="42"/>
      <c r="G44" s="42"/>
      <c r="H44" s="42" t="s">
        <v>39</v>
      </c>
      <c r="I44" s="42"/>
      <c r="J44" s="42"/>
      <c r="K44" s="42" t="s">
        <v>40</v>
      </c>
      <c r="L44" s="42"/>
      <c r="M44" s="42"/>
    </row>
    <row r="45" spans="1:13" ht="12.75" customHeight="1">
      <c r="A45" s="37" t="s">
        <v>5</v>
      </c>
      <c r="B45" s="43" t="s">
        <v>43</v>
      </c>
      <c r="C45" s="43"/>
      <c r="D45" s="43"/>
      <c r="E45" s="43" t="s">
        <v>53</v>
      </c>
      <c r="F45" s="43"/>
      <c r="G45" s="43"/>
      <c r="H45" s="43" t="s">
        <v>78</v>
      </c>
      <c r="I45" s="43"/>
      <c r="J45" s="43"/>
      <c r="K45" s="43" t="s">
        <v>79</v>
      </c>
      <c r="L45" s="43"/>
      <c r="M45" s="43"/>
    </row>
    <row r="46" spans="1:13" ht="12.75" customHeight="1">
      <c r="A46" s="44" t="s">
        <v>45</v>
      </c>
      <c r="B46" s="43" t="s">
        <v>84</v>
      </c>
      <c r="C46" s="43"/>
      <c r="D46" s="43"/>
      <c r="E46" s="43" t="s">
        <v>100</v>
      </c>
      <c r="F46" s="43"/>
      <c r="G46" s="43"/>
      <c r="H46" s="43" t="s">
        <v>80</v>
      </c>
      <c r="I46" s="43"/>
      <c r="J46" s="43"/>
      <c r="K46" s="43" t="s">
        <v>81</v>
      </c>
      <c r="L46" s="43"/>
      <c r="M46" s="43"/>
    </row>
    <row r="47" spans="1:13" ht="96" customHeight="1">
      <c r="A47" s="44"/>
      <c r="B47" s="43"/>
      <c r="C47" s="43"/>
      <c r="D47" s="43"/>
      <c r="E47" s="43"/>
      <c r="F47" s="43"/>
      <c r="G47" s="43"/>
      <c r="H47" s="43"/>
      <c r="I47" s="43"/>
      <c r="J47" s="43"/>
      <c r="K47" s="43"/>
      <c r="L47" s="43"/>
      <c r="M47" s="43"/>
    </row>
    <row r="48" spans="1:13" ht="12.75">
      <c r="A48" s="3" t="s">
        <v>50</v>
      </c>
      <c r="B48" s="46">
        <v>5</v>
      </c>
      <c r="C48" s="46"/>
      <c r="D48" s="4">
        <v>0.020833333333333332</v>
      </c>
      <c r="E48" s="43">
        <v>8.5</v>
      </c>
      <c r="F48" s="43"/>
      <c r="G48" s="4">
        <v>0.03125</v>
      </c>
      <c r="H48" s="43">
        <v>12.2</v>
      </c>
      <c r="I48" s="43"/>
      <c r="J48" s="4">
        <v>0.052083333333333336</v>
      </c>
      <c r="K48" s="6">
        <v>10.3</v>
      </c>
      <c r="L48" s="47">
        <v>0.041666666666666664</v>
      </c>
      <c r="M48" s="47"/>
    </row>
    <row r="49" spans="1:13" ht="12.75">
      <c r="A49" s="3" t="s">
        <v>51</v>
      </c>
      <c r="B49" s="6">
        <f>B48+E48+H48+K48</f>
        <v>36</v>
      </c>
      <c r="C49" s="4">
        <f>D48+G48+J48+L48</f>
        <v>0.14583333333333331</v>
      </c>
      <c r="D49" s="8"/>
      <c r="E49" s="10"/>
      <c r="F49" s="10"/>
      <c r="G49" s="8"/>
      <c r="H49" s="10"/>
      <c r="I49" s="10"/>
      <c r="J49" s="8"/>
      <c r="K49" s="10"/>
      <c r="L49" s="8"/>
      <c r="M49" s="10"/>
    </row>
    <row r="50" spans="1:13" ht="15.75">
      <c r="A50" s="120" t="s">
        <v>82</v>
      </c>
      <c r="B50" s="120"/>
      <c r="C50" s="120"/>
      <c r="D50" s="120"/>
      <c r="E50" s="120"/>
      <c r="F50" s="120"/>
      <c r="G50" s="120"/>
      <c r="H50" s="120"/>
      <c r="I50" s="120"/>
      <c r="J50" s="120"/>
      <c r="K50" s="120"/>
      <c r="L50" s="120"/>
      <c r="M50" s="120"/>
    </row>
    <row r="51" spans="1:13" ht="12.75" customHeight="1">
      <c r="A51" s="36" t="s">
        <v>36</v>
      </c>
      <c r="B51" s="42" t="s">
        <v>37</v>
      </c>
      <c r="C51" s="42"/>
      <c r="D51" s="42"/>
      <c r="E51" s="42" t="s">
        <v>38</v>
      </c>
      <c r="F51" s="42"/>
      <c r="G51" s="42"/>
      <c r="H51" s="42" t="s">
        <v>39</v>
      </c>
      <c r="I51" s="42"/>
      <c r="J51" s="42"/>
      <c r="K51" s="52"/>
      <c r="L51" s="52"/>
      <c r="M51" s="52"/>
    </row>
    <row r="52" spans="1:13" ht="12.75" customHeight="1">
      <c r="A52" s="37" t="s">
        <v>5</v>
      </c>
      <c r="B52" s="43" t="s">
        <v>43</v>
      </c>
      <c r="C52" s="43"/>
      <c r="D52" s="43"/>
      <c r="E52" s="43" t="s">
        <v>33</v>
      </c>
      <c r="F52" s="43"/>
      <c r="G52" s="43"/>
      <c r="H52" s="43" t="s">
        <v>83</v>
      </c>
      <c r="I52" s="43"/>
      <c r="J52" s="43"/>
      <c r="K52" s="53"/>
      <c r="L52" s="53"/>
      <c r="M52" s="53"/>
    </row>
    <row r="53" spans="1:13" ht="12.75" customHeight="1">
      <c r="A53" s="44" t="s">
        <v>45</v>
      </c>
      <c r="B53" s="43" t="s">
        <v>84</v>
      </c>
      <c r="C53" s="43"/>
      <c r="D53" s="43"/>
      <c r="E53" s="43" t="s">
        <v>101</v>
      </c>
      <c r="F53" s="43"/>
      <c r="G53" s="43"/>
      <c r="H53" s="121" t="s">
        <v>85</v>
      </c>
      <c r="I53" s="121"/>
      <c r="J53" s="121"/>
      <c r="K53" s="53"/>
      <c r="L53" s="53"/>
      <c r="M53" s="53"/>
    </row>
    <row r="54" spans="1:13" ht="96" customHeight="1">
      <c r="A54" s="44"/>
      <c r="B54" s="43"/>
      <c r="C54" s="43"/>
      <c r="D54" s="43"/>
      <c r="E54" s="43"/>
      <c r="F54" s="43"/>
      <c r="G54" s="43"/>
      <c r="H54" s="121"/>
      <c r="I54" s="121"/>
      <c r="J54" s="121"/>
      <c r="K54" s="53"/>
      <c r="L54" s="53"/>
      <c r="M54" s="53"/>
    </row>
    <row r="55" spans="1:13" ht="12.75">
      <c r="A55" s="3" t="s">
        <v>50</v>
      </c>
      <c r="B55" s="46">
        <v>5</v>
      </c>
      <c r="C55" s="46"/>
      <c r="D55" s="4">
        <v>0.020833333333333332</v>
      </c>
      <c r="E55" s="43">
        <v>7.5</v>
      </c>
      <c r="F55" s="43"/>
      <c r="G55" s="4">
        <v>0.027777777777777776</v>
      </c>
      <c r="H55" s="43"/>
      <c r="I55" s="43"/>
      <c r="J55" s="4"/>
      <c r="K55" s="53"/>
      <c r="L55" s="53"/>
      <c r="M55" s="53"/>
    </row>
    <row r="56" spans="1:13" ht="12.75">
      <c r="A56" s="3" t="s">
        <v>51</v>
      </c>
      <c r="B56" s="6">
        <f>B55+E55+H55+K55</f>
        <v>12.5</v>
      </c>
      <c r="C56" s="4">
        <f>D55+G55+J55+L55</f>
        <v>0.048611111111111105</v>
      </c>
      <c r="D56" s="8"/>
      <c r="E56" s="10"/>
      <c r="F56" s="10"/>
      <c r="G56" s="8"/>
      <c r="H56" s="10"/>
      <c r="I56" s="10"/>
      <c r="J56" s="8"/>
      <c r="K56" s="10"/>
      <c r="L56" s="8"/>
      <c r="M56" s="10"/>
    </row>
  </sheetData>
  <sheetProtection selectLockedCells="1" selectUnlockedCells="1"/>
  <mergeCells count="146">
    <mergeCell ref="K53:M54"/>
    <mergeCell ref="B55:C55"/>
    <mergeCell ref="E55:F55"/>
    <mergeCell ref="H55:I55"/>
    <mergeCell ref="K55:M55"/>
    <mergeCell ref="A53:A54"/>
    <mergeCell ref="B53:D54"/>
    <mergeCell ref="E53:G54"/>
    <mergeCell ref="H53:J54"/>
    <mergeCell ref="B52:D52"/>
    <mergeCell ref="E52:G52"/>
    <mergeCell ref="H52:J52"/>
    <mergeCell ref="K52:M52"/>
    <mergeCell ref="A50:M50"/>
    <mergeCell ref="B51:D51"/>
    <mergeCell ref="E51:G51"/>
    <mergeCell ref="H51:J51"/>
    <mergeCell ref="K51:M51"/>
    <mergeCell ref="K46:M47"/>
    <mergeCell ref="B48:C48"/>
    <mergeCell ref="E48:F48"/>
    <mergeCell ref="H48:I48"/>
    <mergeCell ref="L48:M48"/>
    <mergeCell ref="A46:A47"/>
    <mergeCell ref="B46:D47"/>
    <mergeCell ref="E46:G47"/>
    <mergeCell ref="H46:J47"/>
    <mergeCell ref="B45:D45"/>
    <mergeCell ref="E45:G45"/>
    <mergeCell ref="H45:J45"/>
    <mergeCell ref="K45:M45"/>
    <mergeCell ref="A43:M43"/>
    <mergeCell ref="B44:D44"/>
    <mergeCell ref="E44:G44"/>
    <mergeCell ref="H44:J44"/>
    <mergeCell ref="K44:M44"/>
    <mergeCell ref="K39:M40"/>
    <mergeCell ref="B41:C41"/>
    <mergeCell ref="E41:F41"/>
    <mergeCell ref="H41:I41"/>
    <mergeCell ref="L41:M41"/>
    <mergeCell ref="A39:A40"/>
    <mergeCell ref="B39:D40"/>
    <mergeCell ref="E39:G40"/>
    <mergeCell ref="H39:J40"/>
    <mergeCell ref="B38:D38"/>
    <mergeCell ref="E38:G38"/>
    <mergeCell ref="H38:J38"/>
    <mergeCell ref="K38:M38"/>
    <mergeCell ref="D35:M35"/>
    <mergeCell ref="A36:M36"/>
    <mergeCell ref="B37:D37"/>
    <mergeCell ref="E37:G37"/>
    <mergeCell ref="H37:J37"/>
    <mergeCell ref="K37:M37"/>
    <mergeCell ref="K32:M33"/>
    <mergeCell ref="B34:C34"/>
    <mergeCell ref="E34:F34"/>
    <mergeCell ref="H34:I34"/>
    <mergeCell ref="L34:M34"/>
    <mergeCell ref="A32:A33"/>
    <mergeCell ref="B32:D33"/>
    <mergeCell ref="E32:G33"/>
    <mergeCell ref="H32:J33"/>
    <mergeCell ref="B31:D31"/>
    <mergeCell ref="E31:G31"/>
    <mergeCell ref="H31:J31"/>
    <mergeCell ref="K31:M31"/>
    <mergeCell ref="D28:M28"/>
    <mergeCell ref="A29:M29"/>
    <mergeCell ref="B30:D30"/>
    <mergeCell ref="E30:G30"/>
    <mergeCell ref="H30:J30"/>
    <mergeCell ref="K30:M30"/>
    <mergeCell ref="B25:D26"/>
    <mergeCell ref="E25:G26"/>
    <mergeCell ref="H25:J26"/>
    <mergeCell ref="B27:C27"/>
    <mergeCell ref="E27:F27"/>
    <mergeCell ref="H27:I27"/>
    <mergeCell ref="D21:M21"/>
    <mergeCell ref="A22:M22"/>
    <mergeCell ref="B23:D23"/>
    <mergeCell ref="E23:G23"/>
    <mergeCell ref="H23:J23"/>
    <mergeCell ref="K23:M27"/>
    <mergeCell ref="B24:D24"/>
    <mergeCell ref="E24:G24"/>
    <mergeCell ref="H24:J24"/>
    <mergeCell ref="A25:A26"/>
    <mergeCell ref="K18:M19"/>
    <mergeCell ref="B20:C20"/>
    <mergeCell ref="E20:F20"/>
    <mergeCell ref="H20:I20"/>
    <mergeCell ref="L20:M20"/>
    <mergeCell ref="A18:A19"/>
    <mergeCell ref="B18:D19"/>
    <mergeCell ref="E18:G19"/>
    <mergeCell ref="H18:J19"/>
    <mergeCell ref="B17:D17"/>
    <mergeCell ref="E17:G17"/>
    <mergeCell ref="H17:J17"/>
    <mergeCell ref="K17:M17"/>
    <mergeCell ref="D14:M14"/>
    <mergeCell ref="A15:M15"/>
    <mergeCell ref="B16:D16"/>
    <mergeCell ref="E16:G16"/>
    <mergeCell ref="H16:J16"/>
    <mergeCell ref="K16:M16"/>
    <mergeCell ref="K11:M12"/>
    <mergeCell ref="B13:C13"/>
    <mergeCell ref="E13:F13"/>
    <mergeCell ref="H13:I13"/>
    <mergeCell ref="L13:M13"/>
    <mergeCell ref="A11:A12"/>
    <mergeCell ref="B11:D12"/>
    <mergeCell ref="E11:G12"/>
    <mergeCell ref="H11:J12"/>
    <mergeCell ref="B10:D10"/>
    <mergeCell ref="E10:G10"/>
    <mergeCell ref="H10:J10"/>
    <mergeCell ref="K10:M10"/>
    <mergeCell ref="D7:M7"/>
    <mergeCell ref="A8:M8"/>
    <mergeCell ref="B9:D9"/>
    <mergeCell ref="E9:G9"/>
    <mergeCell ref="H9:J9"/>
    <mergeCell ref="K9:M9"/>
    <mergeCell ref="K4:M5"/>
    <mergeCell ref="B6:C6"/>
    <mergeCell ref="E6:F6"/>
    <mergeCell ref="H6:I6"/>
    <mergeCell ref="L6:M6"/>
    <mergeCell ref="A4:A5"/>
    <mergeCell ref="B4:D5"/>
    <mergeCell ref="E4:G5"/>
    <mergeCell ref="H4:J5"/>
    <mergeCell ref="B3:D3"/>
    <mergeCell ref="E3:G3"/>
    <mergeCell ref="H3:J3"/>
    <mergeCell ref="K3:M3"/>
    <mergeCell ref="A1:M1"/>
    <mergeCell ref="B2:D2"/>
    <mergeCell ref="E2:G2"/>
    <mergeCell ref="H2:J2"/>
    <mergeCell ref="K2:M2"/>
  </mergeCells>
  <printOptions/>
  <pageMargins left="0.1701388888888889" right="0.1701388888888889" top="0.45" bottom="0.63" header="0.1388888888888889" footer="0.23472222222222222"/>
  <pageSetup horizontalDpi="300" verticalDpi="300" orientation="landscape" paperSize="9" r:id="rId1"/>
  <headerFooter alignWithMargins="0">
    <oddHeader>&amp;C&amp;"Times New Roman,Normal"&amp;12Plan Trail sur 8 semaines - Objectifs Montcient/Eco Trail 25km-35 km (allure basée sur une vma de 15km/h)</oddHeader>
    <oddFooter>&amp;C&amp;"Times New Roman,Normal"&amp;12Gilles AA - Janvier 2019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gil</dc:creator>
  <cp:keywords/>
  <dc:description/>
  <cp:lastModifiedBy>gil</cp:lastModifiedBy>
  <cp:lastPrinted>2019-01-18T21:08:22Z</cp:lastPrinted>
  <dcterms:modified xsi:type="dcterms:W3CDTF">2019-01-18T21:21:39Z</dcterms:modified>
  <cp:category/>
  <cp:version/>
  <cp:contentType/>
  <cp:contentStatus/>
</cp:coreProperties>
</file>