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rogrammation " sheetId="1" r:id="rId1"/>
    <sheet name="semi 4 séances" sheetId="2" r:id="rId2"/>
    <sheet name="semi 3 séances" sheetId="3" r:id="rId3"/>
  </sheets>
  <externalReferences>
    <externalReference r:id="rId6"/>
  </externalReferences>
  <definedNames>
    <definedName name="al_marathon">'[1]Etalonnage'!$E$21</definedName>
    <definedName name="cat_test_3">'[1]Etalonnage'!$B$10</definedName>
    <definedName name="cat_vitesse">'[1]Etalonnage'!$B$13</definedName>
    <definedName name="fc_competition">'[1]constantes'!$D$17</definedName>
    <definedName name="fc_repos">'[1]Etalonnage'!$C$16</definedName>
    <definedName name="K_test">'[1]constantes'!$B$33</definedName>
    <definedName name="mdate">'[1]Etalonnage'!$E$10</definedName>
    <definedName name="vma_obj_km">'[1]Etalonnage'!$E$13</definedName>
    <definedName name="z_travail">'[1]constantes'!$B$19</definedName>
  </definedNames>
  <calcPr fullCalcOnLoad="1"/>
</workbook>
</file>

<file path=xl/sharedStrings.xml><?xml version="1.0" encoding="utf-8"?>
<sst xmlns="http://schemas.openxmlformats.org/spreadsheetml/2006/main" count="363" uniqueCount="144">
  <si>
    <t>Semi Marathon de Rambouillet -  PLANS POUR ATHLETE HABITUE A COURIR 3 A 4 FOIS PAR SEMAINE</t>
  </si>
  <si>
    <r>
      <rPr>
        <sz val="8"/>
        <color indexed="32"/>
        <rFont val="Arial"/>
        <family val="2"/>
      </rPr>
      <t xml:space="preserve">TEMPS ET ALLURES ESTIMES POUR </t>
    </r>
    <r>
      <rPr>
        <sz val="8"/>
        <color indexed="10"/>
        <rFont val="Arial"/>
        <family val="2"/>
      </rPr>
      <t xml:space="preserve">UNE VMA DE 16 km/h </t>
    </r>
    <r>
      <rPr>
        <sz val="8"/>
        <color indexed="32"/>
        <rFont val="Arial"/>
        <family val="2"/>
      </rPr>
      <t>- Plans 3 ou 4 séances pour le 10km ou le Semi - (onglets du bas)</t>
    </r>
  </si>
  <si>
    <t>S</t>
  </si>
  <si>
    <t>Dates</t>
  </si>
  <si>
    <t>Objectifs</t>
  </si>
  <si>
    <t>Observations</t>
  </si>
  <si>
    <t>S1</t>
  </si>
  <si>
    <t>13 janvier au 19 janvier</t>
  </si>
  <si>
    <t>Prédiction % allure Semi-Marathon</t>
  </si>
  <si>
    <t>Prédiction % allure 10km</t>
  </si>
  <si>
    <t>S2</t>
  </si>
  <si>
    <t>20 janvier au 26 janvier</t>
  </si>
  <si>
    <t>Vma</t>
  </si>
  <si>
    <t>%</t>
  </si>
  <si>
    <t>S3</t>
  </si>
  <si>
    <t>27 janvier au 2 février</t>
  </si>
  <si>
    <t>61-66</t>
  </si>
  <si>
    <t>68-73</t>
  </si>
  <si>
    <t>S4</t>
  </si>
  <si>
    <t>3 février au 9 février</t>
  </si>
  <si>
    <t>65-70</t>
  </si>
  <si>
    <t>72-76</t>
  </si>
  <si>
    <t>S5</t>
  </si>
  <si>
    <t>10 février au 16 février</t>
  </si>
  <si>
    <t>69-73</t>
  </si>
  <si>
    <t>75-79</t>
  </si>
  <si>
    <t>S6</t>
  </si>
  <si>
    <t>17 février au 23 février</t>
  </si>
  <si>
    <t>78-81</t>
  </si>
  <si>
    <t>S7</t>
  </si>
  <si>
    <t>75-78</t>
  </si>
  <si>
    <t>80-84</t>
  </si>
  <si>
    <t>S8</t>
  </si>
  <si>
    <t>2 mars au 8 mars</t>
  </si>
  <si>
    <t>77-81</t>
  </si>
  <si>
    <t>82-85</t>
  </si>
  <si>
    <t>79-83</t>
  </si>
  <si>
    <t>84-87</t>
  </si>
  <si>
    <t>81-84</t>
  </si>
  <si>
    <t>86-89</t>
  </si>
  <si>
    <t>VMA</t>
  </si>
  <si>
    <t>km/h</t>
  </si>
  <si>
    <t>Votre</t>
  </si>
  <si>
    <t>FC max</t>
  </si>
  <si>
    <t>FC repos</t>
  </si>
  <si>
    <t>Allures Théoriques</t>
  </si>
  <si>
    <t>% VMA</t>
  </si>
  <si>
    <t>V</t>
  </si>
  <si>
    <t>tps au km</t>
  </si>
  <si>
    <t>tps au 100m</t>
  </si>
  <si>
    <t>FC Cible</t>
  </si>
  <si>
    <t>Récup</t>
  </si>
  <si>
    <t>Footing bas</t>
  </si>
  <si>
    <t>Footing haut</t>
  </si>
  <si>
    <t>Semi</t>
  </si>
  <si>
    <t>10 km</t>
  </si>
  <si>
    <t>Vma Courte</t>
  </si>
  <si>
    <t>TABLEAU D’ALLURES – TEMPS DE PASSAGE AUX :</t>
  </si>
  <si>
    <t>Distance parcourue (mètres) en fonction du temps en minutes</t>
  </si>
  <si>
    <t>Séance</t>
  </si>
  <si>
    <t>Séance 1</t>
  </si>
  <si>
    <t>Séance 2</t>
  </si>
  <si>
    <t>Séance 3</t>
  </si>
  <si>
    <t>Séance 4</t>
  </si>
  <si>
    <t>Footing/Renforcement Musculaire</t>
  </si>
  <si>
    <t>VMA Courte</t>
  </si>
  <si>
    <t>Footing</t>
  </si>
  <si>
    <t>SL avec All. Mixtes</t>
  </si>
  <si>
    <t>Infos</t>
  </si>
  <si>
    <t>Footing 40' + Renforcement Musculaire
Séance AA lundi soir</t>
  </si>
  <si>
    <t>Volume séance</t>
  </si>
  <si>
    <t>Volume semaine</t>
  </si>
  <si>
    <t>Footing 45' + Renforcement Musculaire
Séance AA lundi soir</t>
  </si>
  <si>
    <t>Footing 50' 
65% vma</t>
  </si>
  <si>
    <t>SL avec All. Semi</t>
  </si>
  <si>
    <t>SL</t>
  </si>
  <si>
    <t xml:space="preserve">Footing 40' 
</t>
  </si>
  <si>
    <t xml:space="preserve">Footing </t>
  </si>
  <si>
    <t>Rappel Allure</t>
  </si>
  <si>
    <t>SEMI</t>
  </si>
  <si>
    <t xml:space="preserve">SL avec All. Semi </t>
  </si>
  <si>
    <t xml:space="preserve">SL avec All.Semi </t>
  </si>
  <si>
    <t>Al. 10km</t>
  </si>
  <si>
    <t>Vma Moyenne</t>
  </si>
  <si>
    <r>
      <t xml:space="preserve">Ech 25' (footing+ppg+ld) 
</t>
    </r>
    <r>
      <rPr>
        <b/>
        <sz val="8"/>
        <color indexed="10"/>
        <rFont val="Arial Narrow"/>
        <family val="2"/>
      </rPr>
      <t>+ 2x(5x400m)</t>
    </r>
    <r>
      <rPr>
        <sz val="8"/>
        <color indexed="8"/>
        <rFont val="Arial Narrow"/>
        <family val="2"/>
      </rPr>
      <t xml:space="preserve"> </t>
    </r>
    <r>
      <rPr>
        <b/>
        <i/>
        <sz val="8"/>
        <color indexed="8"/>
        <rFont val="Arial Narrow"/>
        <family val="2"/>
      </rPr>
      <t>95%vma</t>
    </r>
    <r>
      <rPr>
        <sz val="8"/>
        <color indexed="8"/>
        <rFont val="Arial Narrow"/>
        <family val="2"/>
      </rPr>
      <t xml:space="preserve"> r=tps d'effort-20'' R=2'
+ Ra 5'</t>
    </r>
  </si>
  <si>
    <t>Séance Mixte</t>
  </si>
  <si>
    <r>
      <t xml:space="preserve">Ech 25' (footing+gammes)
Piste : </t>
    </r>
    <r>
      <rPr>
        <b/>
        <sz val="8"/>
        <color indexed="10"/>
        <rFont val="Arial Narrow"/>
        <family val="2"/>
      </rPr>
      <t xml:space="preserve">7x300m </t>
    </r>
    <r>
      <rPr>
        <b/>
        <sz val="8"/>
        <rFont val="Arial Narrow"/>
        <family val="2"/>
      </rPr>
      <t xml:space="preserve"> -</t>
    </r>
    <r>
      <rPr>
        <sz val="8"/>
        <color indexed="8"/>
        <rFont val="Arial Narrow"/>
        <family val="2"/>
      </rPr>
      <t xml:space="preserve"> R 3' - </t>
    </r>
    <r>
      <rPr>
        <b/>
        <sz val="8"/>
        <color indexed="10"/>
        <rFont val="Arial Narrow"/>
        <family val="2"/>
      </rPr>
      <t>7x200m</t>
    </r>
    <r>
      <rPr>
        <sz val="8"/>
        <color indexed="8"/>
        <rFont val="Arial Narrow"/>
        <family val="2"/>
      </rPr>
      <t xml:space="preserve"> 
100% vma  r=100m 
 + Ra 6'</t>
    </r>
  </si>
  <si>
    <t>SEMI  4 séances par semaine       S2 du 13 janvier au 19 janvier</t>
  </si>
  <si>
    <t>S3 du 20 janvier au 26 janvier</t>
  </si>
  <si>
    <t>S4 du  27 janvier au 2 février  - Régénération</t>
  </si>
  <si>
    <t>S5 du 3 février au 9 février</t>
  </si>
  <si>
    <t>SEMI  4 séances par semaine    S1 du 6 janvier au 12 janvier</t>
  </si>
  <si>
    <t xml:space="preserve"> S6 du 10 février au 16 février (vacances)</t>
  </si>
  <si>
    <t xml:space="preserve"> S7 du 17 février au 23 février (vacances)</t>
  </si>
  <si>
    <t xml:space="preserve"> S8 du 24 février au 1 mars</t>
  </si>
  <si>
    <t>S9 du 2 mars au 8 mars</t>
  </si>
  <si>
    <t>TEST VMA</t>
  </si>
  <si>
    <t>SL  chgt de rythme</t>
  </si>
  <si>
    <r>
      <t>Footing 1h10’ avec chgt de rythme style fartlek dans les 30 dernières minutes (</t>
    </r>
    <r>
      <rPr>
        <b/>
        <sz val="8"/>
        <color indexed="10"/>
        <rFont val="Arial Narrow"/>
        <family val="2"/>
      </rPr>
      <t xml:space="preserve">5x 2’ </t>
    </r>
    <r>
      <rPr>
        <sz val="8"/>
        <color indexed="8"/>
        <rFont val="Arial Narrow"/>
        <family val="2"/>
      </rPr>
      <t>d’accélérations à l’envie +</t>
    </r>
    <r>
      <rPr>
        <b/>
        <sz val="8"/>
        <color indexed="10"/>
        <rFont val="Arial Narrow"/>
        <family val="2"/>
      </rPr>
      <t xml:space="preserve"> 4’ footing récup</t>
    </r>
    <r>
      <rPr>
        <sz val="8"/>
        <color indexed="8"/>
        <rFont val="Arial Narrow"/>
        <family val="2"/>
      </rPr>
      <t>)</t>
    </r>
  </si>
  <si>
    <r>
      <t xml:space="preserve">Ech 25' (footing+gammes)
 Piste + </t>
    </r>
    <r>
      <rPr>
        <b/>
        <sz val="8"/>
        <color indexed="10"/>
        <rFont val="Arial Narrow"/>
        <family val="2"/>
      </rPr>
      <t xml:space="preserve">8x300m 100% vma </t>
    </r>
    <r>
      <rPr>
        <sz val="8"/>
        <color indexed="8"/>
        <rFont val="Arial Narrow"/>
        <family val="2"/>
      </rPr>
      <t xml:space="preserve">
r=100m trot
+ Ra 6'</t>
    </r>
  </si>
  <si>
    <t>COMPET</t>
  </si>
  <si>
    <r>
      <rPr>
        <b/>
        <sz val="8"/>
        <color indexed="10"/>
        <rFont val="Arial Narrow"/>
        <family val="2"/>
      </rPr>
      <t xml:space="preserve">Foulées de Moisson </t>
    </r>
    <r>
      <rPr>
        <sz val="8"/>
        <color indexed="8"/>
        <rFont val="Arial Narrow"/>
        <family val="2"/>
      </rPr>
      <t>- 14 km + ech 15'</t>
    </r>
  </si>
  <si>
    <r>
      <t xml:space="preserve">Footing 30’ + </t>
    </r>
    <r>
      <rPr>
        <b/>
        <sz val="8"/>
        <color indexed="10"/>
        <rFont val="Arial Narrow"/>
        <family val="2"/>
      </rPr>
      <t>Fartlek 10’/8’/6’/4’/2’</t>
    </r>
    <r>
      <rPr>
        <b/>
        <i/>
        <sz val="8"/>
        <color indexed="8"/>
        <rFont val="Arial Narrow"/>
        <family val="2"/>
      </rPr>
      <t xml:space="preserve"> 
en 75%-80%-85%-90% -95%</t>
    </r>
    <r>
      <rPr>
        <sz val="8"/>
        <color indexed="8"/>
        <rFont val="Arial Narrow"/>
        <family val="2"/>
      </rPr>
      <t xml:space="preserve"> vma r=2’
+ Ra 11'</t>
    </r>
  </si>
  <si>
    <r>
      <t>Footing 30'
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5x5'  al.10km </t>
    </r>
    <r>
      <rPr>
        <sz val="8"/>
        <color indexed="8"/>
        <rFont val="Arial Narrow"/>
        <family val="2"/>
      </rPr>
      <t xml:space="preserve">
R= 1'45'' footing + Ra 12'</t>
    </r>
  </si>
  <si>
    <t xml:space="preserve">Footing 50' 
65% vma </t>
  </si>
  <si>
    <r>
      <t>Footing 36' 
+</t>
    </r>
    <r>
      <rPr>
        <b/>
        <sz val="8"/>
        <color indexed="10"/>
        <rFont val="Arial Narrow"/>
        <family val="2"/>
      </rPr>
      <t xml:space="preserve"> 3x12' al.Semi </t>
    </r>
    <r>
      <rPr>
        <b/>
        <sz val="8"/>
        <rFont val="Arial Narrow"/>
        <family val="2"/>
      </rPr>
      <t>r=3'</t>
    </r>
    <r>
      <rPr>
        <sz val="8"/>
        <color indexed="8"/>
        <rFont val="Arial Narrow"/>
        <family val="2"/>
      </rPr>
      <t xml:space="preserve">   
+ footing 12'</t>
    </r>
  </si>
  <si>
    <r>
      <t xml:space="preserve">Footing 35' 
+ </t>
    </r>
    <r>
      <rPr>
        <b/>
        <sz val="8"/>
        <color indexed="10"/>
        <rFont val="Arial Narrow"/>
        <family val="2"/>
      </rPr>
      <t>15'/10'/15'</t>
    </r>
    <r>
      <rPr>
        <sz val="8"/>
        <color indexed="8"/>
        <rFont val="Arial Narrow"/>
        <family val="2"/>
      </rPr>
      <t xml:space="preserve"> al.Semi 
r=3'/2'  footing 
+ footing 9'</t>
    </r>
  </si>
  <si>
    <r>
      <t xml:space="preserve">Footing 25' 
+ </t>
    </r>
    <r>
      <rPr>
        <b/>
        <sz val="8"/>
        <color indexed="10"/>
        <rFont val="Arial Narrow"/>
        <family val="2"/>
      </rPr>
      <t xml:space="preserve">10'/7'/4' </t>
    </r>
    <r>
      <rPr>
        <sz val="8"/>
        <color indexed="8"/>
        <rFont val="Arial Narrow"/>
        <family val="2"/>
      </rPr>
      <t xml:space="preserve">al.Semi  r= 2' footing 
+ footing 10' </t>
    </r>
  </si>
  <si>
    <t xml:space="preserve">Footing 30'
65% vma </t>
  </si>
  <si>
    <r>
      <t>Footing 1h10’ avec chgt de rythme style fartlek dans les 30 dernières minutes (</t>
    </r>
    <r>
      <rPr>
        <b/>
        <sz val="8"/>
        <color indexed="10"/>
        <rFont val="Arial Narrow"/>
        <family val="2"/>
      </rPr>
      <t>5x 2’</t>
    </r>
    <r>
      <rPr>
        <sz val="8"/>
        <color indexed="8"/>
        <rFont val="Arial Narrow"/>
        <family val="2"/>
      </rPr>
      <t xml:space="preserve"> d’accélérations à l’envie + </t>
    </r>
    <r>
      <rPr>
        <b/>
        <sz val="8"/>
        <color indexed="10"/>
        <rFont val="Arial Narrow"/>
        <family val="2"/>
      </rPr>
      <t>4’ footing</t>
    </r>
    <r>
      <rPr>
        <sz val="8"/>
        <color indexed="8"/>
        <rFont val="Arial Narrow"/>
        <family val="2"/>
      </rPr>
      <t xml:space="preserve"> récup)</t>
    </r>
  </si>
  <si>
    <t>Footing Long 65-70% Vma</t>
  </si>
  <si>
    <t xml:space="preserve">      S2 du 13 janvier au 19 janvier</t>
  </si>
  <si>
    <t>6 janvier au 12 janvier</t>
  </si>
  <si>
    <t>24 février au 1er mars</t>
  </si>
  <si>
    <t>S9</t>
  </si>
  <si>
    <t xml:space="preserve">Footing 45' 
65%-70% vma </t>
  </si>
  <si>
    <r>
      <t>TEST VMA+</t>
    </r>
    <r>
      <rPr>
        <i/>
        <sz val="8"/>
        <rFont val="Arial Narrow"/>
        <family val="2"/>
      </rPr>
      <t xml:space="preserve"> Footing 20'</t>
    </r>
  </si>
  <si>
    <t xml:space="preserve">Al. 10km </t>
  </si>
  <si>
    <r>
      <t>Ech 25' (footing+gammes)
Piste :</t>
    </r>
    <r>
      <rPr>
        <b/>
        <sz val="8"/>
        <color indexed="10"/>
        <rFont val="Arial Narrow"/>
        <family val="2"/>
      </rPr>
      <t xml:space="preserve"> 5x300m</t>
    </r>
    <r>
      <rPr>
        <sz val="8"/>
        <color indexed="8"/>
        <rFont val="Arial Narrow"/>
        <family val="2"/>
      </rPr>
      <t xml:space="preserve"> (100%vma r=100m) R=2' </t>
    </r>
    <r>
      <rPr>
        <b/>
        <sz val="8"/>
        <color indexed="10"/>
        <rFont val="Arial Narrow"/>
        <family val="2"/>
      </rPr>
      <t>1500m all semi</t>
    </r>
    <r>
      <rPr>
        <sz val="8"/>
        <color indexed="8"/>
        <rFont val="Arial Narrow"/>
        <family val="2"/>
      </rPr>
      <t xml:space="preserve">  R=2' </t>
    </r>
    <r>
      <rPr>
        <b/>
        <sz val="8"/>
        <color indexed="10"/>
        <rFont val="Arial Narrow"/>
        <family val="2"/>
      </rPr>
      <t xml:space="preserve">5x200m </t>
    </r>
    <r>
      <rPr>
        <sz val="8"/>
        <color indexed="8"/>
        <rFont val="Arial Narrow"/>
        <family val="2"/>
      </rPr>
      <t xml:space="preserve">(100%vma r=100m) - R=2' </t>
    </r>
    <r>
      <rPr>
        <b/>
        <sz val="8"/>
        <color indexed="10"/>
        <rFont val="Arial Narrow"/>
        <family val="2"/>
      </rPr>
      <t>1000m all.10km</t>
    </r>
    <r>
      <rPr>
        <sz val="8"/>
        <color indexed="8"/>
        <rFont val="Arial Narrow"/>
        <family val="2"/>
      </rPr>
      <t xml:space="preserve"> 
 Ra 6'</t>
    </r>
  </si>
  <si>
    <r>
      <t xml:space="preserve">Ech. footing 10' + 2 acc. Progr.
</t>
    </r>
    <r>
      <rPr>
        <b/>
        <sz val="8"/>
        <color indexed="10"/>
        <rFont val="Arial Narrow"/>
        <family val="2"/>
      </rPr>
      <t xml:space="preserve"> SEMI</t>
    </r>
  </si>
  <si>
    <t>All. 10km</t>
  </si>
  <si>
    <r>
      <t>Ech 25' (footing+gammes)
Piste :</t>
    </r>
    <r>
      <rPr>
        <b/>
        <sz val="8"/>
        <color indexed="10"/>
        <rFont val="Arial Narrow"/>
        <family val="2"/>
      </rPr>
      <t xml:space="preserve"> 5x300m</t>
    </r>
    <r>
      <rPr>
        <sz val="8"/>
        <color indexed="8"/>
        <rFont val="Arial Narrow"/>
        <family val="2"/>
      </rPr>
      <t xml:space="preserve"> (100%vma r=100m) R=2' </t>
    </r>
    <r>
      <rPr>
        <b/>
        <sz val="8"/>
        <color indexed="10"/>
        <rFont val="Arial Narrow"/>
        <family val="2"/>
      </rPr>
      <t>1500m al.semi</t>
    </r>
    <r>
      <rPr>
        <sz val="8"/>
        <color indexed="8"/>
        <rFont val="Arial Narrow"/>
        <family val="2"/>
      </rPr>
      <t xml:space="preserve">  R=2' </t>
    </r>
    <r>
      <rPr>
        <b/>
        <sz val="8"/>
        <color indexed="10"/>
        <rFont val="Arial Narrow"/>
        <family val="2"/>
      </rPr>
      <t xml:space="preserve">5x200m </t>
    </r>
    <r>
      <rPr>
        <sz val="8"/>
        <color indexed="8"/>
        <rFont val="Arial Narrow"/>
        <family val="2"/>
      </rPr>
      <t xml:space="preserve">(100%vma r=100m) - R=2' </t>
    </r>
    <r>
      <rPr>
        <b/>
        <sz val="8"/>
        <color indexed="10"/>
        <rFont val="Arial Narrow"/>
        <family val="2"/>
      </rPr>
      <t>1000m al.10km</t>
    </r>
    <r>
      <rPr>
        <sz val="8"/>
        <color indexed="8"/>
        <rFont val="Arial Narrow"/>
        <family val="2"/>
      </rPr>
      <t xml:space="preserve"> 
 Ra 6'</t>
    </r>
  </si>
  <si>
    <r>
      <t xml:space="preserve">Footing 30' 
+ </t>
    </r>
    <r>
      <rPr>
        <b/>
        <sz val="8"/>
        <color indexed="10"/>
        <rFont val="Arial Narrow"/>
        <family val="2"/>
      </rPr>
      <t>20'/15'/10</t>
    </r>
    <r>
      <rPr>
        <sz val="8"/>
        <color indexed="8"/>
        <rFont val="Arial Narrow"/>
        <family val="2"/>
      </rPr>
      <t>' al. Semi 
r=3'  footing + footing 9</t>
    </r>
  </si>
  <si>
    <r>
      <t xml:space="preserve">Footing 35' 
+ </t>
    </r>
    <r>
      <rPr>
        <b/>
        <sz val="8"/>
        <color indexed="10"/>
        <rFont val="Arial Narrow"/>
        <family val="2"/>
      </rPr>
      <t>10' al.Semi</t>
    </r>
    <r>
      <rPr>
        <sz val="8"/>
        <color indexed="8"/>
        <rFont val="Arial Narrow"/>
        <family val="2"/>
      </rPr>
      <t xml:space="preserve"> 
+ footing 10' </t>
    </r>
  </si>
  <si>
    <r>
      <t>Footing 36' 
+</t>
    </r>
    <r>
      <rPr>
        <b/>
        <sz val="8"/>
        <color indexed="10"/>
        <rFont val="Arial Narrow"/>
        <family val="2"/>
      </rPr>
      <t xml:space="preserve"> 3x12' al.Semi</t>
    </r>
    <r>
      <rPr>
        <sz val="8"/>
        <color indexed="8"/>
        <rFont val="Arial Narrow"/>
        <family val="2"/>
      </rPr>
      <t xml:space="preserve"> r=3'   
+ footing 12'</t>
    </r>
  </si>
  <si>
    <r>
      <t>Footing 30’ +</t>
    </r>
    <r>
      <rPr>
        <b/>
        <sz val="8"/>
        <color indexed="10"/>
        <rFont val="Arial Narrow"/>
        <family val="2"/>
      </rPr>
      <t xml:space="preserve"> Fartlek 10’/8’/6’/4’/2’ </t>
    </r>
    <r>
      <rPr>
        <sz val="8"/>
        <color indexed="8"/>
        <rFont val="Arial Narrow"/>
        <family val="2"/>
      </rPr>
      <t xml:space="preserve">
en 75%-80%-85%-90% -95% vma r=2’
+ Ra 11'
</t>
    </r>
  </si>
  <si>
    <t>SEMI 3 séances par semaine    S1 du 6 janvier au 12 janvier</t>
  </si>
  <si>
    <r>
      <t>* Développement/Entretien VMA courte et Moyenne
* Allures spécifiques  (semi+10km)
* Footing 65% à 70% Vma
*</t>
    </r>
    <r>
      <rPr>
        <sz val="8"/>
        <color indexed="8"/>
        <rFont val="Arial Narrow"/>
        <family val="2"/>
      </rPr>
      <t>Renforcement musculaire</t>
    </r>
    <r>
      <rPr>
        <sz val="8"/>
        <color indexed="8"/>
        <rFont val="Arial Narrow"/>
        <family val="2"/>
      </rPr>
      <t xml:space="preserve">
* </t>
    </r>
    <r>
      <rPr>
        <sz val="8"/>
        <color indexed="10"/>
        <rFont val="Arial Narrow"/>
        <family val="2"/>
      </rPr>
      <t xml:space="preserve">Changer la Vma dans le tableau pour avoir vos allures
</t>
    </r>
    <r>
      <rPr>
        <b/>
        <i/>
        <sz val="8"/>
        <color indexed="8"/>
        <rFont val="Arial Narrow"/>
        <family val="2"/>
      </rPr>
      <t xml:space="preserve">* </t>
    </r>
    <r>
      <rPr>
        <b/>
        <i/>
        <u val="single"/>
        <sz val="8"/>
        <color indexed="8"/>
        <rFont val="Arial Narrow"/>
        <family val="2"/>
      </rPr>
      <t>Le % al. Semi-marathon et % 10 km</t>
    </r>
    <r>
      <rPr>
        <sz val="8"/>
        <color indexed="8"/>
        <rFont val="Arial Narrow"/>
        <family val="2"/>
      </rPr>
      <t xml:space="preserve">est donné à titre indicatif si pas de chrono de référence ou un temps objectif
* </t>
    </r>
    <r>
      <rPr>
        <b/>
        <i/>
        <sz val="8"/>
        <color indexed="8"/>
        <rFont val="Arial Narrow"/>
        <family val="2"/>
      </rPr>
      <t xml:space="preserve">1 Compét en S4 </t>
    </r>
    <r>
      <rPr>
        <sz val="8"/>
        <color indexed="8"/>
        <rFont val="Arial Narrow"/>
        <family val="2"/>
      </rPr>
      <t xml:space="preserve">
* Les séances sont placées suivant les créneaux club.</t>
    </r>
  </si>
  <si>
    <r>
      <t xml:space="preserve">Footing 35' 
+ </t>
    </r>
    <r>
      <rPr>
        <b/>
        <sz val="8"/>
        <color indexed="10"/>
        <rFont val="Arial Narrow"/>
        <family val="2"/>
      </rPr>
      <t xml:space="preserve">20'/15'/10' </t>
    </r>
    <r>
      <rPr>
        <sz val="8"/>
        <color indexed="8"/>
        <rFont val="Arial Narrow"/>
        <family val="2"/>
      </rPr>
      <t xml:space="preserve">al. Semi 
r=3'  footing + footing 9' </t>
    </r>
  </si>
  <si>
    <t xml:space="preserve">Footing 50'
65%-70% vma </t>
  </si>
  <si>
    <t>L'idéal est de placer un petit footing souple 
de 20'-30' entre S2 et S3 si possible.</t>
  </si>
  <si>
    <t xml:space="preserve">Footing souple 40' </t>
  </si>
  <si>
    <t>Footing 40'' + Renforcement Musculaire
Séance AA lundi soir</t>
  </si>
  <si>
    <t>Footing souple 40'</t>
  </si>
  <si>
    <r>
      <t xml:space="preserve">Ech 25' (footing+gammes)
+ acc. </t>
    </r>
    <r>
      <rPr>
        <b/>
        <sz val="8"/>
        <color indexed="10"/>
        <rFont val="Arial Narrow"/>
        <family val="2"/>
      </rPr>
      <t xml:space="preserve">6x1000m al.10km </t>
    </r>
    <r>
      <rPr>
        <sz val="8"/>
        <color indexed="8"/>
        <rFont val="Arial Narrow"/>
        <family val="2"/>
      </rPr>
      <t xml:space="preserve"> r=1'40'' 
+ footing 10'</t>
    </r>
  </si>
  <si>
    <r>
      <t xml:space="preserve">Ech 25' (footing+gammes)
</t>
    </r>
    <r>
      <rPr>
        <b/>
        <sz val="8"/>
        <color indexed="10"/>
        <rFont val="Arial Narrow"/>
        <family val="2"/>
      </rPr>
      <t>2x(7x250m)</t>
    </r>
    <r>
      <rPr>
        <sz val="8"/>
        <color indexed="8"/>
        <rFont val="Arial Narrow"/>
        <family val="2"/>
      </rPr>
      <t xml:space="preserve"> 100%vma r=100m trot  r=2'
 + Ra 5’</t>
    </r>
  </si>
  <si>
    <t xml:space="preserve">SL </t>
  </si>
  <si>
    <r>
      <t xml:space="preserve">Ech 25' (footing+gammes)
</t>
    </r>
    <r>
      <rPr>
        <b/>
        <sz val="8"/>
        <color indexed="10"/>
        <rFont val="Arial Narrow"/>
        <family val="2"/>
      </rPr>
      <t xml:space="preserve">1000m al.10km </t>
    </r>
    <r>
      <rPr>
        <i/>
        <sz val="8"/>
        <rFont val="Arial Narrow"/>
        <family val="2"/>
      </rPr>
      <t>R=2</t>
    </r>
    <r>
      <rPr>
        <sz val="8"/>
        <rFont val="Arial Narrow"/>
        <family val="2"/>
      </rPr>
      <t>'</t>
    </r>
    <r>
      <rPr>
        <b/>
        <sz val="8"/>
        <color indexed="10"/>
        <rFont val="Arial Narrow"/>
        <family val="2"/>
      </rPr>
      <t xml:space="preserve"> + 5x200m</t>
    </r>
    <r>
      <rPr>
        <b/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 xml:space="preserve">100 % vma r=100m trot
</t>
    </r>
    <r>
      <rPr>
        <sz val="8"/>
        <color indexed="8"/>
        <rFont val="Arial Narrow"/>
        <family val="2"/>
      </rPr>
      <t>R=2' +</t>
    </r>
    <r>
      <rPr>
        <b/>
        <sz val="8"/>
        <color indexed="10"/>
        <rFont val="Arial Narrow"/>
        <family val="2"/>
      </rPr>
      <t xml:space="preserve">1000m al.10 km 
</t>
    </r>
    <r>
      <rPr>
        <sz val="8"/>
        <color indexed="8"/>
        <rFont val="Arial Narrow"/>
        <family val="2"/>
      </rPr>
      <t>+ ra 6'</t>
    </r>
  </si>
  <si>
    <t xml:space="preserve">Footing souple 35' </t>
  </si>
  <si>
    <r>
      <t xml:space="preserve">Ech 25' (footing+gammes)
</t>
    </r>
    <r>
      <rPr>
        <b/>
        <sz val="8"/>
        <color indexed="10"/>
        <rFont val="Arial Narrow"/>
        <family val="2"/>
      </rPr>
      <t>1000m al.10km</t>
    </r>
    <r>
      <rPr>
        <sz val="8"/>
        <color indexed="8"/>
        <rFont val="Arial Narrow"/>
        <family val="2"/>
      </rPr>
      <t xml:space="preserve"> R=2' +</t>
    </r>
    <r>
      <rPr>
        <b/>
        <sz val="8"/>
        <color indexed="10"/>
        <rFont val="Arial Narrow"/>
        <family val="2"/>
      </rPr>
      <t xml:space="preserve"> 5x200m</t>
    </r>
    <r>
      <rPr>
        <sz val="8"/>
        <color indexed="8"/>
        <rFont val="Arial Narrow"/>
        <family val="2"/>
      </rPr>
      <t xml:space="preserve"> 100 % vma r=100m trot
R=2' +</t>
    </r>
    <r>
      <rPr>
        <b/>
        <sz val="8"/>
        <color indexed="10"/>
        <rFont val="Arial Narrow"/>
        <family val="2"/>
      </rPr>
      <t xml:space="preserve">1000m al.10 km </t>
    </r>
    <r>
      <rPr>
        <sz val="8"/>
        <color indexed="8"/>
        <rFont val="Arial Narrow"/>
        <family val="2"/>
      </rPr>
      <t xml:space="preserve">
+ ra 6'</t>
    </r>
  </si>
  <si>
    <t xml:space="preserve">Footing Sople 35' </t>
  </si>
  <si>
    <r>
      <t>Ech 25' (footing+gammes)
+</t>
    </r>
    <r>
      <rPr>
        <b/>
        <sz val="8"/>
        <color indexed="10"/>
        <rFont val="Arial Narrow"/>
        <family val="2"/>
      </rPr>
      <t xml:space="preserve"> acc. 6x1000m </t>
    </r>
    <r>
      <rPr>
        <sz val="8"/>
        <color indexed="10"/>
        <rFont val="Arial Narrow"/>
        <family val="2"/>
      </rPr>
      <t>al.10km</t>
    </r>
    <r>
      <rPr>
        <b/>
        <sz val="8"/>
        <color indexed="10"/>
        <rFont val="Arial Narrow"/>
        <family val="2"/>
      </rPr>
      <t xml:space="preserve">  </t>
    </r>
    <r>
      <rPr>
        <sz val="8"/>
        <color indexed="8"/>
        <rFont val="Arial Narrow"/>
        <family val="2"/>
      </rPr>
      <t>r=1'40'' 
+ footing 10'</t>
    </r>
  </si>
  <si>
    <r>
      <t xml:space="preserve">Ech 25' (footing+gammes)
</t>
    </r>
    <r>
      <rPr>
        <b/>
        <sz val="8"/>
        <color indexed="10"/>
        <rFont val="Arial Narrow"/>
        <family val="2"/>
      </rPr>
      <t xml:space="preserve">2x(7x250m) </t>
    </r>
    <r>
      <rPr>
        <sz val="8"/>
        <color indexed="8"/>
        <rFont val="Arial Narrow"/>
        <family val="2"/>
      </rPr>
      <t>100%vma r=100m trot  r=2'
 + Ra 5’</t>
    </r>
  </si>
  <si>
    <r>
      <t>Ech 25' (footing+gammes)
+</t>
    </r>
    <r>
      <rPr>
        <b/>
        <sz val="8"/>
        <color indexed="10"/>
        <rFont val="Arial Narrow"/>
        <family val="2"/>
      </rPr>
      <t xml:space="preserve"> 4x2' all. Semi</t>
    </r>
    <r>
      <rPr>
        <sz val="8"/>
        <rFont val="Arial Narrow"/>
        <family val="2"/>
      </rPr>
      <t xml:space="preserve"> r=1'15'' 
</t>
    </r>
    <r>
      <rPr>
        <sz val="8"/>
        <color indexed="8"/>
        <rFont val="Arial Narrow"/>
        <family val="2"/>
      </rPr>
      <t>+ footing 5'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</si>
</sst>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:mm:ss;@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i/>
      <sz val="8"/>
      <color indexed="8"/>
      <name val="Arial Narrow"/>
      <family val="2"/>
    </font>
    <font>
      <b/>
      <i/>
      <u val="single"/>
      <sz val="8"/>
      <color indexed="8"/>
      <name val="Arial Narrow"/>
      <family val="2"/>
    </font>
    <font>
      <b/>
      <sz val="8"/>
      <color indexed="1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20"/>
      <name val="Times New Roman"/>
      <family val="1"/>
    </font>
    <font>
      <b/>
      <sz val="7"/>
      <color indexed="2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32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color indexed="10"/>
      <name val="Arial Narrow"/>
      <family val="2"/>
    </font>
    <font>
      <i/>
      <sz val="8"/>
      <name val="Arial Narrow"/>
      <family val="2"/>
    </font>
    <font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8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0" fontId="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8" borderId="0" applyNumberFormat="0" applyBorder="0" applyAlignment="0" applyProtection="0"/>
    <xf numFmtId="0" fontId="0" fillId="20" borderId="3" applyNumberFormat="0" applyFont="0" applyAlignment="0" applyProtection="0"/>
    <xf numFmtId="0" fontId="0" fillId="4" borderId="4" applyNumberFormat="0" applyAlignment="0" applyProtection="0"/>
    <xf numFmtId="9" fontId="1" fillId="0" borderId="0" applyFill="0" applyBorder="0" applyAlignment="0" applyProtection="0"/>
    <xf numFmtId="0" fontId="9" fillId="6" borderId="0" applyNumberFormat="0" applyBorder="0" applyAlignment="0" applyProtection="0"/>
    <xf numFmtId="0" fontId="1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10" applyNumberFormat="0" applyAlignment="0" applyProtection="0"/>
  </cellStyleXfs>
  <cellXfs count="196">
    <xf numFmtId="0" fontId="0" fillId="0" borderId="0" xfId="0" applyAlignment="1">
      <alignment/>
    </xf>
    <xf numFmtId="0" fontId="23" fillId="2" borderId="11" xfId="0" applyFont="1" applyFill="1" applyBorder="1" applyAlignment="1">
      <alignment horizontal="center" vertical="center" wrapText="1"/>
    </xf>
    <xf numFmtId="21" fontId="23" fillId="0" borderId="11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right"/>
    </xf>
    <xf numFmtId="0" fontId="29" fillId="12" borderId="11" xfId="0" applyFont="1" applyFill="1" applyBorder="1" applyAlignment="1">
      <alignment horizontal="center"/>
    </xf>
    <xf numFmtId="0" fontId="29" fillId="12" borderId="11" xfId="0" applyFont="1" applyFill="1" applyBorder="1" applyAlignment="1" applyProtection="1">
      <alignment horizontal="center"/>
      <protection locked="0"/>
    </xf>
    <xf numFmtId="0" fontId="28" fillId="12" borderId="15" xfId="0" applyFont="1" applyFill="1" applyBorder="1" applyAlignment="1">
      <alignment horizontal="center"/>
    </xf>
    <xf numFmtId="0" fontId="29" fillId="12" borderId="16" xfId="0" applyFont="1" applyFill="1" applyBorder="1" applyAlignment="1" applyProtection="1">
      <alignment horizontal="center"/>
      <protection locked="0"/>
    </xf>
    <xf numFmtId="0" fontId="29" fillId="12" borderId="1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11" borderId="11" xfId="0" applyFont="1" applyFill="1" applyBorder="1" applyAlignment="1">
      <alignment horizontal="center"/>
    </xf>
    <xf numFmtId="0" fontId="32" fillId="11" borderId="17" xfId="0" applyFont="1" applyFill="1" applyBorder="1" applyAlignment="1">
      <alignment horizontal="center"/>
    </xf>
    <xf numFmtId="0" fontId="32" fillId="11" borderId="18" xfId="0" applyFont="1" applyFill="1" applyBorder="1" applyAlignment="1">
      <alignment horizontal="center"/>
    </xf>
    <xf numFmtId="166" fontId="32" fillId="11" borderId="18" xfId="0" applyNumberFormat="1" applyFont="1" applyFill="1" applyBorder="1" applyAlignment="1">
      <alignment horizontal="center"/>
    </xf>
    <xf numFmtId="0" fontId="32" fillId="11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6" fontId="35" fillId="0" borderId="11" xfId="0" applyNumberFormat="1" applyFon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166" fontId="36" fillId="0" borderId="0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>
      <alignment horizontal="center" vertical="center"/>
    </xf>
    <xf numFmtId="0" fontId="37" fillId="11" borderId="21" xfId="0" applyFont="1" applyFill="1" applyBorder="1" applyAlignment="1">
      <alignment horizontal="center"/>
    </xf>
    <xf numFmtId="0" fontId="38" fillId="11" borderId="22" xfId="0" applyFont="1" applyFill="1" applyBorder="1" applyAlignment="1">
      <alignment horizontal="center"/>
    </xf>
    <xf numFmtId="0" fontId="38" fillId="11" borderId="14" xfId="0" applyFont="1" applyFill="1" applyBorder="1" applyAlignment="1">
      <alignment horizontal="center"/>
    </xf>
    <xf numFmtId="0" fontId="38" fillId="11" borderId="23" xfId="0" applyFont="1" applyFill="1" applyBorder="1" applyAlignment="1">
      <alignment horizontal="center"/>
    </xf>
    <xf numFmtId="0" fontId="38" fillId="11" borderId="11" xfId="0" applyFont="1" applyFill="1" applyBorder="1" applyAlignment="1">
      <alignment horizontal="center"/>
    </xf>
    <xf numFmtId="166" fontId="39" fillId="0" borderId="24" xfId="0" applyNumberFormat="1" applyFont="1" applyBorder="1" applyAlignment="1" applyProtection="1">
      <alignment horizontal="center"/>
      <protection hidden="1"/>
    </xf>
    <xf numFmtId="166" fontId="39" fillId="0" borderId="11" xfId="0" applyNumberFormat="1" applyFont="1" applyBorder="1" applyAlignment="1" applyProtection="1">
      <alignment horizontal="center"/>
      <protection hidden="1"/>
    </xf>
    <xf numFmtId="0" fontId="41" fillId="11" borderId="25" xfId="0" applyFont="1" applyFill="1" applyBorder="1" applyAlignment="1">
      <alignment horizontal="center"/>
    </xf>
    <xf numFmtId="0" fontId="41" fillId="11" borderId="26" xfId="0" applyFont="1" applyFill="1" applyBorder="1" applyAlignment="1">
      <alignment horizontal="center"/>
    </xf>
    <xf numFmtId="0" fontId="41" fillId="11" borderId="27" xfId="0" applyFont="1" applyFill="1" applyBorder="1" applyAlignment="1">
      <alignment horizontal="center"/>
    </xf>
    <xf numFmtId="0" fontId="41" fillId="11" borderId="28" xfId="0" applyFont="1" applyFill="1" applyBorder="1" applyAlignment="1">
      <alignment horizontal="center"/>
    </xf>
    <xf numFmtId="0" fontId="41" fillId="11" borderId="29" xfId="0" applyFont="1" applyFill="1" applyBorder="1" applyAlignment="1">
      <alignment horizontal="center"/>
    </xf>
    <xf numFmtId="0" fontId="42" fillId="0" borderId="30" xfId="0" applyFont="1" applyBorder="1" applyAlignment="1">
      <alignment horizontal="center"/>
    </xf>
    <xf numFmtId="1" fontId="43" fillId="0" borderId="31" xfId="0" applyNumberFormat="1" applyFont="1" applyBorder="1" applyAlignment="1">
      <alignment horizontal="center"/>
    </xf>
    <xf numFmtId="1" fontId="43" fillId="0" borderId="32" xfId="0" applyNumberFormat="1" applyFont="1" applyBorder="1" applyAlignment="1">
      <alignment horizontal="center"/>
    </xf>
    <xf numFmtId="1" fontId="43" fillId="0" borderId="30" xfId="0" applyNumberFormat="1" applyFont="1" applyBorder="1" applyAlignment="1">
      <alignment horizontal="center"/>
    </xf>
    <xf numFmtId="0" fontId="41" fillId="11" borderId="33" xfId="0" applyFont="1" applyFill="1" applyBorder="1" applyAlignment="1">
      <alignment horizontal="center"/>
    </xf>
    <xf numFmtId="0" fontId="42" fillId="0" borderId="34" xfId="0" applyFont="1" applyBorder="1" applyAlignment="1">
      <alignment horizontal="center"/>
    </xf>
    <xf numFmtId="1" fontId="43" fillId="0" borderId="24" xfId="0" applyNumberFormat="1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  <xf numFmtId="1" fontId="43" fillId="0" borderId="34" xfId="0" applyNumberFormat="1" applyFont="1" applyBorder="1" applyAlignment="1">
      <alignment horizontal="center"/>
    </xf>
    <xf numFmtId="0" fontId="41" fillId="11" borderId="35" xfId="0" applyFont="1" applyFill="1" applyBorder="1" applyAlignment="1">
      <alignment horizontal="center"/>
    </xf>
    <xf numFmtId="0" fontId="42" fillId="0" borderId="36" xfId="0" applyFont="1" applyBorder="1" applyAlignment="1">
      <alignment horizontal="center"/>
    </xf>
    <xf numFmtId="1" fontId="43" fillId="0" borderId="37" xfId="0" applyNumberFormat="1" applyFont="1" applyBorder="1" applyAlignment="1">
      <alignment horizontal="center"/>
    </xf>
    <xf numFmtId="1" fontId="43" fillId="0" borderId="38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0" fontId="45" fillId="8" borderId="14" xfId="0" applyFont="1" applyFill="1" applyBorder="1" applyAlignment="1" applyProtection="1">
      <alignment horizontal="center" vertical="center" wrapText="1"/>
      <protection/>
    </xf>
    <xf numFmtId="0" fontId="23" fillId="2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1" fontId="23" fillId="0" borderId="24" xfId="0" applyNumberFormat="1" applyFont="1" applyFill="1" applyBorder="1" applyAlignment="1">
      <alignment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21" fontId="23" fillId="0" borderId="4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21" fontId="23" fillId="0" borderId="0" xfId="0" applyNumberFormat="1" applyFont="1" applyFill="1" applyBorder="1" applyAlignment="1">
      <alignment vertical="center" wrapText="1"/>
    </xf>
    <xf numFmtId="21" fontId="23" fillId="0" borderId="41" xfId="0" applyNumberFormat="1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21" fontId="23" fillId="0" borderId="42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21" fontId="23" fillId="0" borderId="39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1" fontId="23" fillId="0" borderId="0" xfId="0" applyNumberFormat="1" applyFont="1" applyFill="1" applyBorder="1" applyAlignment="1">
      <alignment horizontal="center" vertical="center" wrapText="1"/>
    </xf>
    <xf numFmtId="21" fontId="23" fillId="0" borderId="43" xfId="0" applyNumberFormat="1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21" fontId="23" fillId="0" borderId="45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1" fillId="1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1" fillId="11" borderId="49" xfId="0" applyFont="1" applyFill="1" applyBorder="1" applyAlignment="1">
      <alignment horizontal="center"/>
    </xf>
    <xf numFmtId="0" fontId="23" fillId="2" borderId="44" xfId="0" applyFont="1" applyFill="1" applyBorder="1" applyAlignment="1">
      <alignment horizontal="center" vertical="center" wrapText="1"/>
    </xf>
    <xf numFmtId="21" fontId="23" fillId="0" borderId="44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21" fontId="23" fillId="0" borderId="19" xfId="0" applyNumberFormat="1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0" fillId="6" borderId="50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0" fontId="21" fillId="8" borderId="54" xfId="0" applyFont="1" applyFill="1" applyBorder="1" applyAlignment="1" applyProtection="1">
      <alignment horizontal="center" vertical="center" wrapText="1"/>
      <protection/>
    </xf>
    <xf numFmtId="0" fontId="21" fillId="10" borderId="41" xfId="0" applyFont="1" applyFill="1" applyBorder="1" applyAlignment="1" applyProtection="1">
      <alignment horizontal="center" vertical="center" wrapText="1"/>
      <protection/>
    </xf>
    <xf numFmtId="0" fontId="27" fillId="5" borderId="55" xfId="0" applyFont="1" applyFill="1" applyBorder="1" applyAlignment="1" applyProtection="1">
      <alignment horizontal="center" vertical="center" wrapText="1"/>
      <protection/>
    </xf>
    <xf numFmtId="0" fontId="27" fillId="5" borderId="56" xfId="0" applyFont="1" applyFill="1" applyBorder="1" applyAlignment="1" applyProtection="1">
      <alignment horizontal="center" vertical="center" wrapText="1"/>
      <protection/>
    </xf>
    <xf numFmtId="0" fontId="27" fillId="5" borderId="57" xfId="0" applyFont="1" applyFill="1" applyBorder="1" applyAlignment="1" applyProtection="1">
      <alignment horizontal="center" vertical="center" wrapText="1"/>
      <protection/>
    </xf>
    <xf numFmtId="0" fontId="27" fillId="6" borderId="55" xfId="0" applyFont="1" applyFill="1" applyBorder="1" applyAlignment="1" applyProtection="1">
      <alignment horizontal="center" vertical="center" wrapText="1"/>
      <protection/>
    </xf>
    <xf numFmtId="0" fontId="27" fillId="6" borderId="56" xfId="0" applyFont="1" applyFill="1" applyBorder="1" applyAlignment="1" applyProtection="1">
      <alignment horizontal="center" vertical="center" wrapText="1"/>
      <protection/>
    </xf>
    <xf numFmtId="0" fontId="27" fillId="6" borderId="5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1" fontId="23" fillId="0" borderId="0" xfId="0" applyNumberFormat="1" applyFont="1" applyFill="1" applyBorder="1" applyAlignment="1">
      <alignment horizontal="center" vertical="center" wrapText="1"/>
    </xf>
    <xf numFmtId="0" fontId="29" fillId="12" borderId="58" xfId="0" applyFont="1" applyFill="1" applyBorder="1" applyAlignment="1">
      <alignment horizontal="center"/>
    </xf>
    <xf numFmtId="0" fontId="40" fillId="12" borderId="5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6" fillId="8" borderId="16" xfId="0" applyFont="1" applyFill="1" applyBorder="1" applyAlignment="1" applyProtection="1">
      <alignment horizontal="center" vertical="center" wrapText="1"/>
      <protection/>
    </xf>
    <xf numFmtId="0" fontId="46" fillId="8" borderId="15" xfId="0" applyFont="1" applyFill="1" applyBorder="1" applyAlignment="1" applyProtection="1">
      <alignment horizontal="center" vertical="center" wrapText="1"/>
      <protection/>
    </xf>
    <xf numFmtId="0" fontId="46" fillId="8" borderId="24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21" fontId="23" fillId="0" borderId="16" xfId="0" applyNumberFormat="1" applyFont="1" applyFill="1" applyBorder="1" applyAlignment="1">
      <alignment horizontal="center" vertical="center" wrapText="1"/>
    </xf>
    <xf numFmtId="21" fontId="23" fillId="0" borderId="24" xfId="0" applyNumberFormat="1" applyFont="1" applyFill="1" applyBorder="1" applyAlignment="1">
      <alignment horizontal="center" vertical="center" wrapText="1"/>
    </xf>
    <xf numFmtId="21" fontId="23" fillId="0" borderId="15" xfId="0" applyNumberFormat="1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/>
    </xf>
    <xf numFmtId="0" fontId="46" fillId="8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21" fontId="23" fillId="0" borderId="11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21" fontId="23" fillId="0" borderId="39" xfId="0" applyNumberFormat="1" applyFont="1" applyFill="1" applyBorder="1" applyAlignment="1">
      <alignment horizontal="center" vertical="center" wrapText="1"/>
    </xf>
    <xf numFmtId="0" fontId="46" fillId="8" borderId="1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21" fontId="23" fillId="0" borderId="42" xfId="0" applyNumberFormat="1" applyFont="1" applyFill="1" applyBorder="1" applyAlignment="1">
      <alignment horizontal="center" vertical="center" wrapText="1"/>
    </xf>
    <xf numFmtId="21" fontId="23" fillId="0" borderId="41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/>
    </xf>
    <xf numFmtId="21" fontId="23" fillId="0" borderId="22" xfId="0" applyNumberFormat="1" applyFont="1" applyFill="1" applyBorder="1" applyAlignment="1">
      <alignment horizontal="center" vertical="center" wrapText="1"/>
    </xf>
    <xf numFmtId="0" fontId="46" fillId="8" borderId="20" xfId="0" applyFont="1" applyFill="1" applyBorder="1" applyAlignment="1" applyProtection="1">
      <alignment horizontal="center" vertical="center" wrapText="1"/>
      <protection/>
    </xf>
    <xf numFmtId="0" fontId="48" fillId="0" borderId="41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7" borderId="41" xfId="0" applyFont="1" applyFill="1" applyBorder="1" applyAlignment="1">
      <alignment horizontal="center" vertical="center"/>
    </xf>
    <xf numFmtId="0" fontId="46" fillId="8" borderId="45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43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4" fillId="7" borderId="60" xfId="0" applyFont="1" applyFill="1" applyBorder="1" applyAlignment="1">
      <alignment horizontal="center" vertical="center"/>
    </xf>
    <xf numFmtId="0" fontId="44" fillId="7" borderId="61" xfId="0" applyFont="1" applyFill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/>
    </xf>
    <xf numFmtId="0" fontId="46" fillId="8" borderId="59" xfId="0" applyFont="1" applyFill="1" applyBorder="1" applyAlignment="1" applyProtection="1">
      <alignment horizontal="center" vertical="center" wrapText="1"/>
      <protection/>
    </xf>
    <xf numFmtId="0" fontId="46" fillId="8" borderId="22" xfId="0" applyFont="1" applyFill="1" applyBorder="1" applyAlignment="1" applyProtection="1">
      <alignment horizontal="center" vertical="center" wrapText="1"/>
      <protection/>
    </xf>
    <xf numFmtId="21" fontId="23" fillId="0" borderId="43" xfId="0" applyNumberFormat="1" applyFont="1" applyFill="1" applyBorder="1" applyAlignment="1">
      <alignment horizontal="center" vertical="center" wrapText="1"/>
    </xf>
    <xf numFmtId="0" fontId="44" fillId="7" borderId="63" xfId="0" applyFont="1" applyFill="1" applyBorder="1" applyAlignment="1">
      <alignment horizontal="center" vertical="center"/>
    </xf>
    <xf numFmtId="0" fontId="44" fillId="7" borderId="64" xfId="0" applyFont="1" applyFill="1" applyBorder="1" applyAlignment="1">
      <alignment horizontal="center" vertical="center"/>
    </xf>
    <xf numFmtId="0" fontId="44" fillId="7" borderId="65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21" borderId="66" xfId="0" applyFont="1" applyFill="1" applyBorder="1" applyAlignment="1">
      <alignment horizontal="center" vertical="center" wrapText="1"/>
    </xf>
    <xf numFmtId="0" fontId="23" fillId="21" borderId="67" xfId="0" applyFont="1" applyFill="1" applyBorder="1" applyAlignment="1">
      <alignment horizontal="center" vertical="center" wrapText="1"/>
    </xf>
    <xf numFmtId="0" fontId="23" fillId="21" borderId="68" xfId="0" applyFont="1" applyFill="1" applyBorder="1" applyAlignment="1">
      <alignment horizontal="center" vertical="center" wrapText="1"/>
    </xf>
    <xf numFmtId="0" fontId="23" fillId="21" borderId="48" xfId="0" applyFont="1" applyFill="1" applyBorder="1" applyAlignment="1">
      <alignment horizontal="center" vertical="center" wrapText="1"/>
    </xf>
    <xf numFmtId="0" fontId="23" fillId="21" borderId="47" xfId="0" applyFont="1" applyFill="1" applyBorder="1" applyAlignment="1">
      <alignment horizontal="center" vertical="center" wrapText="1"/>
    </xf>
    <xf numFmtId="0" fontId="23" fillId="21" borderId="69" xfId="0" applyFont="1" applyFill="1" applyBorder="1" applyAlignment="1">
      <alignment horizontal="center" vertical="center" wrapText="1"/>
    </xf>
    <xf numFmtId="21" fontId="23" fillId="0" borderId="64" xfId="0" applyNumberFormat="1" applyFont="1" applyFill="1" applyBorder="1" applyAlignment="1">
      <alignment horizontal="center" vertical="center" wrapText="1"/>
    </xf>
    <xf numFmtId="21" fontId="23" fillId="0" borderId="70" xfId="0" applyNumberFormat="1" applyFont="1" applyFill="1" applyBorder="1" applyAlignment="1">
      <alignment horizontal="center" vertical="center" wrapText="1"/>
    </xf>
    <xf numFmtId="0" fontId="46" fillId="8" borderId="41" xfId="0" applyFont="1" applyFill="1" applyBorder="1" applyAlignment="1" applyProtection="1">
      <alignment horizontal="center" vertical="center" wrapText="1"/>
      <protection/>
    </xf>
    <xf numFmtId="21" fontId="23" fillId="0" borderId="63" xfId="0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Note 1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 3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E3E3E3"/>
      <rgbColor rgb="001D2FBE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16</xdr:row>
      <xdr:rowOff>66675</xdr:rowOff>
    </xdr:from>
    <xdr:to>
      <xdr:col>9</xdr:col>
      <xdr:colOff>142875</xdr:colOff>
      <xdr:row>22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209925"/>
          <a:ext cx="12477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ILLES%20Training%202020\Copie%20de%20ZATOPEK_PREPARATION_20KM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20 Km 5 ent."/>
      <sheetName val="20 Km 4 ent."/>
      <sheetName val="20 Km 3 ent."/>
      <sheetName val="constantes"/>
      <sheetName val="V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R10" sqref="R10"/>
    </sheetView>
  </sheetViews>
  <sheetFormatPr defaultColWidth="11.57421875" defaultRowHeight="15"/>
  <cols>
    <col min="1" max="1" width="6.421875" style="0" customWidth="1"/>
    <col min="2" max="2" width="19.28125" style="0" customWidth="1"/>
    <col min="3" max="5" width="11.57421875" style="0" customWidth="1"/>
    <col min="6" max="6" width="10.28125" style="0" customWidth="1"/>
    <col min="7" max="7" width="7.28125" style="0" customWidth="1"/>
    <col min="8" max="8" width="11.57421875" style="0" customWidth="1"/>
    <col min="9" max="9" width="8.7109375" style="0" customWidth="1"/>
    <col min="10" max="10" width="9.28125" style="0" customWidth="1"/>
    <col min="11" max="11" width="7.00390625" style="0" customWidth="1"/>
    <col min="12" max="12" width="8.8515625" style="0" customWidth="1"/>
    <col min="13" max="13" width="8.7109375" style="0" customWidth="1"/>
    <col min="14" max="14" width="7.140625" style="0" customWidth="1"/>
  </cols>
  <sheetData>
    <row r="1" spans="1:1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 customHeight="1">
      <c r="A3" s="77" t="s">
        <v>2</v>
      </c>
      <c r="B3" s="77" t="s">
        <v>3</v>
      </c>
      <c r="C3" s="98" t="s">
        <v>4</v>
      </c>
      <c r="D3" s="98"/>
      <c r="E3" s="98"/>
      <c r="F3" s="98"/>
      <c r="G3" s="98" t="s">
        <v>5</v>
      </c>
      <c r="H3" s="98"/>
      <c r="I3" s="98"/>
      <c r="J3" s="98"/>
      <c r="K3" s="98"/>
      <c r="L3" s="98"/>
      <c r="M3" s="98"/>
    </row>
    <row r="4" spans="1:13" ht="15.75" customHeight="1" thickBot="1">
      <c r="A4" s="76" t="s">
        <v>6</v>
      </c>
      <c r="B4" s="75" t="s">
        <v>112</v>
      </c>
      <c r="C4" s="111" t="s">
        <v>127</v>
      </c>
      <c r="D4" s="111"/>
      <c r="E4" s="111"/>
      <c r="F4" s="111"/>
      <c r="H4" s="99" t="s">
        <v>8</v>
      </c>
      <c r="I4" s="100"/>
      <c r="J4" s="101"/>
      <c r="K4" s="102" t="s">
        <v>9</v>
      </c>
      <c r="L4" s="103"/>
      <c r="M4" s="104"/>
    </row>
    <row r="5" spans="1:13" ht="15.75" customHeight="1" thickBot="1">
      <c r="A5" s="65" t="s">
        <v>10</v>
      </c>
      <c r="B5" s="64" t="s">
        <v>7</v>
      </c>
      <c r="C5" s="111"/>
      <c r="D5" s="111"/>
      <c r="E5" s="111"/>
      <c r="F5" s="111"/>
      <c r="H5" s="3" t="s">
        <v>12</v>
      </c>
      <c r="I5" s="90" t="s">
        <v>13</v>
      </c>
      <c r="J5" s="91"/>
      <c r="K5" s="4" t="s">
        <v>12</v>
      </c>
      <c r="L5" s="92" t="s">
        <v>13</v>
      </c>
      <c r="M5" s="93"/>
    </row>
    <row r="6" spans="1:13" ht="15.75" customHeight="1">
      <c r="A6" s="65" t="s">
        <v>14</v>
      </c>
      <c r="B6" s="64" t="s">
        <v>11</v>
      </c>
      <c r="C6" s="111"/>
      <c r="D6" s="111"/>
      <c r="E6" s="111"/>
      <c r="F6" s="111"/>
      <c r="H6" s="5">
        <v>12</v>
      </c>
      <c r="I6" s="94" t="s">
        <v>16</v>
      </c>
      <c r="J6" s="95"/>
      <c r="K6" s="5">
        <v>12</v>
      </c>
      <c r="L6" s="94" t="s">
        <v>17</v>
      </c>
      <c r="M6" s="95"/>
    </row>
    <row r="7" spans="1:13" ht="15.75" customHeight="1">
      <c r="A7" s="65" t="s">
        <v>18</v>
      </c>
      <c r="B7" s="64" t="s">
        <v>15</v>
      </c>
      <c r="C7" s="111"/>
      <c r="D7" s="111"/>
      <c r="E7" s="111"/>
      <c r="F7" s="111"/>
      <c r="H7" s="6">
        <v>13</v>
      </c>
      <c r="I7" s="105" t="s">
        <v>20</v>
      </c>
      <c r="J7" s="106"/>
      <c r="K7" s="6">
        <v>13</v>
      </c>
      <c r="L7" s="105" t="s">
        <v>21</v>
      </c>
      <c r="M7" s="106"/>
    </row>
    <row r="8" spans="1:13" ht="15.75" customHeight="1">
      <c r="A8" s="65" t="s">
        <v>22</v>
      </c>
      <c r="B8" s="64" t="s">
        <v>19</v>
      </c>
      <c r="C8" s="111"/>
      <c r="D8" s="111"/>
      <c r="E8" s="111"/>
      <c r="F8" s="111"/>
      <c r="H8" s="6">
        <v>14</v>
      </c>
      <c r="I8" s="105" t="s">
        <v>24</v>
      </c>
      <c r="J8" s="106"/>
      <c r="K8" s="6">
        <v>14</v>
      </c>
      <c r="L8" s="105" t="s">
        <v>25</v>
      </c>
      <c r="M8" s="106"/>
    </row>
    <row r="9" spans="1:13" ht="15.75" customHeight="1">
      <c r="A9" s="65" t="s">
        <v>26</v>
      </c>
      <c r="B9" s="64" t="s">
        <v>23</v>
      </c>
      <c r="C9" s="111"/>
      <c r="D9" s="111"/>
      <c r="E9" s="111"/>
      <c r="F9" s="111"/>
      <c r="H9" s="6">
        <v>15</v>
      </c>
      <c r="I9" s="105" t="s">
        <v>21</v>
      </c>
      <c r="J9" s="106"/>
      <c r="K9" s="6">
        <v>15</v>
      </c>
      <c r="L9" s="105" t="s">
        <v>28</v>
      </c>
      <c r="M9" s="106"/>
    </row>
    <row r="10" spans="1:13" ht="15.75" customHeight="1">
      <c r="A10" s="65" t="s">
        <v>29</v>
      </c>
      <c r="B10" s="64" t="s">
        <v>27</v>
      </c>
      <c r="C10" s="111"/>
      <c r="D10" s="111"/>
      <c r="E10" s="111"/>
      <c r="F10" s="111"/>
      <c r="H10" s="6">
        <v>16</v>
      </c>
      <c r="I10" s="105" t="s">
        <v>30</v>
      </c>
      <c r="J10" s="106"/>
      <c r="K10" s="6">
        <v>16</v>
      </c>
      <c r="L10" s="105" t="s">
        <v>31</v>
      </c>
      <c r="M10" s="106"/>
    </row>
    <row r="11" spans="1:13" ht="15.75" customHeight="1">
      <c r="A11" s="65" t="s">
        <v>32</v>
      </c>
      <c r="B11" s="64" t="s">
        <v>113</v>
      </c>
      <c r="C11" s="111"/>
      <c r="D11" s="111"/>
      <c r="E11" s="111"/>
      <c r="F11" s="111"/>
      <c r="H11" s="79">
        <v>17</v>
      </c>
      <c r="I11" s="105" t="s">
        <v>34</v>
      </c>
      <c r="J11" s="106"/>
      <c r="K11" s="6">
        <v>17</v>
      </c>
      <c r="L11" s="105" t="s">
        <v>35</v>
      </c>
      <c r="M11" s="106"/>
    </row>
    <row r="12" spans="1:13" ht="15" customHeight="1">
      <c r="A12" s="65" t="s">
        <v>114</v>
      </c>
      <c r="B12" s="64" t="s">
        <v>33</v>
      </c>
      <c r="C12" s="111"/>
      <c r="D12" s="111"/>
      <c r="E12" s="111"/>
      <c r="F12" s="111"/>
      <c r="G12" s="78"/>
      <c r="H12" s="80">
        <v>18</v>
      </c>
      <c r="I12" s="107" t="s">
        <v>36</v>
      </c>
      <c r="J12" s="106"/>
      <c r="K12" s="6">
        <v>18</v>
      </c>
      <c r="L12" s="105" t="s">
        <v>37</v>
      </c>
      <c r="M12" s="106"/>
    </row>
    <row r="13" spans="3:13" ht="15" customHeight="1">
      <c r="C13" s="83"/>
      <c r="D13" s="82"/>
      <c r="E13" s="82"/>
      <c r="F13" s="82"/>
      <c r="G13" s="81"/>
      <c r="H13" s="5">
        <v>19</v>
      </c>
      <c r="I13" s="105" t="s">
        <v>38</v>
      </c>
      <c r="J13" s="106"/>
      <c r="K13" s="6">
        <v>19</v>
      </c>
      <c r="L13" s="105" t="s">
        <v>39</v>
      </c>
      <c r="M13" s="106"/>
    </row>
    <row r="14" spans="8:10" ht="15" customHeight="1">
      <c r="H14" s="7"/>
      <c r="I14" s="7"/>
      <c r="J14" s="7"/>
    </row>
    <row r="15" spans="1:14" ht="15" customHeight="1">
      <c r="A15" s="8"/>
      <c r="B15" s="9" t="s">
        <v>40</v>
      </c>
      <c r="C15" s="10">
        <v>16</v>
      </c>
      <c r="D15" s="9" t="s">
        <v>41</v>
      </c>
      <c r="E15" s="11" t="s">
        <v>42</v>
      </c>
      <c r="F15" s="9" t="s">
        <v>43</v>
      </c>
      <c r="G15" s="12">
        <v>185</v>
      </c>
      <c r="H15" s="13" t="s">
        <v>44</v>
      </c>
      <c r="I15" s="10">
        <v>55</v>
      </c>
      <c r="J15" s="14"/>
      <c r="K15" s="14"/>
      <c r="L15" s="108"/>
      <c r="M15" s="108"/>
      <c r="N15" s="108"/>
    </row>
    <row r="16" spans="2:14" ht="15">
      <c r="B16" s="15" t="s">
        <v>45</v>
      </c>
      <c r="C16" s="16" t="s">
        <v>46</v>
      </c>
      <c r="D16" s="17" t="s">
        <v>47</v>
      </c>
      <c r="E16" s="18" t="s">
        <v>48</v>
      </c>
      <c r="F16" s="19" t="s">
        <v>49</v>
      </c>
      <c r="G16" s="17" t="s">
        <v>50</v>
      </c>
      <c r="L16" s="20"/>
      <c r="M16" s="109"/>
      <c r="N16" s="109"/>
    </row>
    <row r="17" spans="1:14" ht="15" customHeight="1">
      <c r="A17" s="110"/>
      <c r="B17" s="21" t="s">
        <v>51</v>
      </c>
      <c r="C17" s="22">
        <v>50</v>
      </c>
      <c r="D17" s="22">
        <f aca="true" t="shared" si="0" ref="D17:D25">$C$15*$C17/100</f>
        <v>8</v>
      </c>
      <c r="E17" s="23">
        <f aca="true" t="shared" si="1" ref="E17:E25">((1000*0.04167)/($C$15*10*$C17))</f>
        <v>0.00520875</v>
      </c>
      <c r="F17" s="23">
        <f aca="true" t="shared" si="2" ref="F17:F25">((100*0.04167)/($C$15*10*$C17))</f>
        <v>0.000520875</v>
      </c>
      <c r="G17" s="22">
        <f>((G15-I15)*C17/100)+I15</f>
        <v>120</v>
      </c>
      <c r="J17" s="24"/>
      <c r="L17" s="20"/>
      <c r="M17" s="109"/>
      <c r="N17" s="109"/>
    </row>
    <row r="18" spans="1:14" ht="15">
      <c r="A18" s="110"/>
      <c r="B18" s="25" t="s">
        <v>52</v>
      </c>
      <c r="C18" s="22">
        <v>65</v>
      </c>
      <c r="D18" s="22">
        <f t="shared" si="0"/>
        <v>10.4</v>
      </c>
      <c r="E18" s="23">
        <f t="shared" si="1"/>
        <v>0.004006730769230769</v>
      </c>
      <c r="F18" s="23">
        <f t="shared" si="2"/>
        <v>0.0004006730769230769</v>
      </c>
      <c r="G18" s="22">
        <f>((G15-I15)*C18/100)+I15</f>
        <v>139.5</v>
      </c>
      <c r="H18" s="24"/>
      <c r="J18" s="24"/>
      <c r="L18" s="20"/>
      <c r="M18" s="109"/>
      <c r="N18" s="109"/>
    </row>
    <row r="19" spans="1:14" ht="13.5" customHeight="1">
      <c r="A19" s="110"/>
      <c r="B19" s="25" t="s">
        <v>53</v>
      </c>
      <c r="C19" s="22">
        <v>70</v>
      </c>
      <c r="D19" s="22">
        <f t="shared" si="0"/>
        <v>11.2</v>
      </c>
      <c r="E19" s="23">
        <f t="shared" si="1"/>
        <v>0.0037205357142857144</v>
      </c>
      <c r="F19" s="23">
        <f t="shared" si="2"/>
        <v>0.0003720535714285714</v>
      </c>
      <c r="G19" s="22">
        <f>((G15-I15)*C19/100)+I15</f>
        <v>146</v>
      </c>
      <c r="H19" s="24"/>
      <c r="J19" s="24"/>
      <c r="L19" s="20"/>
      <c r="M19" s="109"/>
      <c r="N19" s="109"/>
    </row>
    <row r="20" spans="1:14" ht="12" customHeight="1">
      <c r="A20" s="110"/>
      <c r="B20" s="25" t="s">
        <v>54</v>
      </c>
      <c r="C20" s="22">
        <v>76</v>
      </c>
      <c r="D20" s="22">
        <f t="shared" si="0"/>
        <v>12.16</v>
      </c>
      <c r="E20" s="23">
        <f t="shared" si="1"/>
        <v>0.003426809210526316</v>
      </c>
      <c r="F20" s="23">
        <f t="shared" si="2"/>
        <v>0.00034268092105263156</v>
      </c>
      <c r="G20" s="22">
        <f>((G15-I15)*C20/100)+I15</f>
        <v>153.8</v>
      </c>
      <c r="H20" s="24"/>
      <c r="L20" s="20"/>
      <c r="M20" s="109"/>
      <c r="N20" s="109"/>
    </row>
    <row r="21" spans="1:14" ht="13.5" customHeight="1">
      <c r="A21" s="110"/>
      <c r="B21" s="26" t="s">
        <v>55</v>
      </c>
      <c r="C21" s="22">
        <v>84</v>
      </c>
      <c r="D21" s="22">
        <f t="shared" si="0"/>
        <v>13.44</v>
      </c>
      <c r="E21" s="23">
        <f t="shared" si="1"/>
        <v>0.0031004464285714285</v>
      </c>
      <c r="F21" s="23">
        <f t="shared" si="2"/>
        <v>0.00031004464285714283</v>
      </c>
      <c r="G21" s="22">
        <f>((G15-I15)*C21/100)+I15</f>
        <v>164.2</v>
      </c>
      <c r="H21" s="24"/>
      <c r="L21" s="20"/>
      <c r="M21" s="109"/>
      <c r="N21" s="109"/>
    </row>
    <row r="22" spans="1:14" ht="13.5" customHeight="1">
      <c r="A22" s="110"/>
      <c r="B22" s="114" t="s">
        <v>83</v>
      </c>
      <c r="C22" s="22">
        <v>90</v>
      </c>
      <c r="D22" s="22">
        <f t="shared" si="0"/>
        <v>14.4</v>
      </c>
      <c r="E22" s="23">
        <f t="shared" si="1"/>
        <v>0.00289375</v>
      </c>
      <c r="F22" s="23">
        <f t="shared" si="2"/>
        <v>0.000289375</v>
      </c>
      <c r="G22" s="22">
        <f>((G15-I15)*C22/100)+I15</f>
        <v>172</v>
      </c>
      <c r="L22" s="20"/>
      <c r="M22" s="109"/>
      <c r="N22" s="109"/>
    </row>
    <row r="23" spans="1:7" ht="12" customHeight="1">
      <c r="A23" s="110"/>
      <c r="B23" s="114"/>
      <c r="C23" s="22">
        <v>95</v>
      </c>
      <c r="D23" s="22">
        <f t="shared" si="0"/>
        <v>15.2</v>
      </c>
      <c r="E23" s="23">
        <f t="shared" si="1"/>
        <v>0.002741447368421053</v>
      </c>
      <c r="F23" s="23">
        <f t="shared" si="2"/>
        <v>0.00027414473684210527</v>
      </c>
      <c r="G23" s="22">
        <f>((G15-I15)*C23/100)+I15</f>
        <v>178.5</v>
      </c>
    </row>
    <row r="24" spans="1:9" ht="12.75" customHeight="1">
      <c r="A24" s="115"/>
      <c r="B24" s="114" t="s">
        <v>56</v>
      </c>
      <c r="C24" s="22">
        <v>100</v>
      </c>
      <c r="D24" s="22">
        <f t="shared" si="0"/>
        <v>16</v>
      </c>
      <c r="E24" s="23">
        <f t="shared" si="1"/>
        <v>0.002604375</v>
      </c>
      <c r="F24" s="23">
        <f t="shared" si="2"/>
        <v>0.0002604375</v>
      </c>
      <c r="G24" s="22">
        <f>((G15-I15)*C24/100)+I15</f>
        <v>185</v>
      </c>
      <c r="I24" s="27"/>
    </row>
    <row r="25" spans="1:10" ht="14.25" customHeight="1">
      <c r="A25" s="115"/>
      <c r="B25" s="114"/>
      <c r="C25" s="22">
        <v>105</v>
      </c>
      <c r="D25" s="22">
        <f t="shared" si="0"/>
        <v>16.8</v>
      </c>
      <c r="E25" s="23">
        <f t="shared" si="1"/>
        <v>0.002480357142857143</v>
      </c>
      <c r="F25" s="23">
        <f t="shared" si="2"/>
        <v>0.00024803571428571425</v>
      </c>
      <c r="G25" s="22">
        <f>((G15-I15)*C25/100)+I15</f>
        <v>191.5</v>
      </c>
      <c r="I25" s="27"/>
      <c r="J25" s="24"/>
    </row>
    <row r="26" ht="24" customHeight="1" thickBot="1"/>
    <row r="27" spans="1:14" ht="13.5" customHeight="1">
      <c r="A27" s="28"/>
      <c r="B27" s="112" t="s">
        <v>57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4" ht="12.75" customHeight="1">
      <c r="A28" s="29" t="s">
        <v>46</v>
      </c>
      <c r="B28" s="30">
        <v>100</v>
      </c>
      <c r="C28" s="31">
        <v>200</v>
      </c>
      <c r="D28" s="31">
        <v>250</v>
      </c>
      <c r="E28" s="31">
        <v>400</v>
      </c>
      <c r="F28" s="31">
        <v>500</v>
      </c>
      <c r="G28" s="31">
        <v>800</v>
      </c>
      <c r="H28" s="31">
        <v>1000</v>
      </c>
      <c r="I28" s="31">
        <v>1100</v>
      </c>
      <c r="J28" s="31">
        <v>1500</v>
      </c>
      <c r="K28" s="31">
        <v>2000</v>
      </c>
      <c r="L28" s="32">
        <v>3000</v>
      </c>
      <c r="M28" s="31">
        <v>4000</v>
      </c>
      <c r="N28" s="32">
        <v>5000</v>
      </c>
    </row>
    <row r="29" spans="1:14" ht="13.5" customHeight="1">
      <c r="A29" s="33">
        <v>60</v>
      </c>
      <c r="B29" s="34">
        <f aca="true" t="shared" si="3" ref="B29:N36">((B$28*0.04167)/($C$15*10*$A29))</f>
        <v>0.0004340625</v>
      </c>
      <c r="C29" s="35">
        <f t="shared" si="3"/>
        <v>0.000868125</v>
      </c>
      <c r="D29" s="35">
        <f t="shared" si="3"/>
        <v>0.00108515625</v>
      </c>
      <c r="E29" s="35">
        <f t="shared" si="3"/>
        <v>0.00173625</v>
      </c>
      <c r="F29" s="35">
        <f t="shared" si="3"/>
        <v>0.0021703125</v>
      </c>
      <c r="G29" s="35">
        <f t="shared" si="3"/>
        <v>0.0034725</v>
      </c>
      <c r="H29" s="35">
        <f t="shared" si="3"/>
        <v>0.004340625</v>
      </c>
      <c r="I29" s="35">
        <f t="shared" si="3"/>
        <v>0.004774687499999999</v>
      </c>
      <c r="J29" s="35">
        <f t="shared" si="3"/>
        <v>0.006510937499999999</v>
      </c>
      <c r="K29" s="35">
        <f t="shared" si="3"/>
        <v>0.00868125</v>
      </c>
      <c r="L29" s="35">
        <f t="shared" si="3"/>
        <v>0.013021874999999999</v>
      </c>
      <c r="M29" s="35">
        <f t="shared" si="3"/>
        <v>0.0173625</v>
      </c>
      <c r="N29" s="35">
        <f t="shared" si="3"/>
        <v>0.021703125</v>
      </c>
    </row>
    <row r="30" spans="1:14" ht="13.5" customHeight="1">
      <c r="A30" s="33">
        <v>70</v>
      </c>
      <c r="B30" s="34">
        <f t="shared" si="3"/>
        <v>0.0003720535714285714</v>
      </c>
      <c r="C30" s="35">
        <f t="shared" si="3"/>
        <v>0.0007441071428571428</v>
      </c>
      <c r="D30" s="35">
        <f t="shared" si="3"/>
        <v>0.0009301339285714286</v>
      </c>
      <c r="E30" s="35">
        <f t="shared" si="3"/>
        <v>0.0014882142857142856</v>
      </c>
      <c r="F30" s="35">
        <f t="shared" si="3"/>
        <v>0.0018602678571428572</v>
      </c>
      <c r="G30" s="35">
        <f t="shared" si="3"/>
        <v>0.0029764285714285713</v>
      </c>
      <c r="H30" s="35">
        <f t="shared" si="3"/>
        <v>0.0037205357142857144</v>
      </c>
      <c r="I30" s="35">
        <f t="shared" si="3"/>
        <v>0.004092589285714285</v>
      </c>
      <c r="J30" s="35">
        <f t="shared" si="3"/>
        <v>0.005580803571428571</v>
      </c>
      <c r="K30" s="35">
        <f t="shared" si="3"/>
        <v>0.007441071428571429</v>
      </c>
      <c r="L30" s="35">
        <f t="shared" si="3"/>
        <v>0.011161607142857142</v>
      </c>
      <c r="M30" s="35">
        <f t="shared" si="3"/>
        <v>0.014882142857142858</v>
      </c>
      <c r="N30" s="35">
        <f t="shared" si="3"/>
        <v>0.018602678571428572</v>
      </c>
    </row>
    <row r="31" spans="1:14" ht="13.5" customHeight="1">
      <c r="A31" s="33">
        <v>76</v>
      </c>
      <c r="B31" s="34">
        <f t="shared" si="3"/>
        <v>0.00034268092105263156</v>
      </c>
      <c r="C31" s="35">
        <f t="shared" si="3"/>
        <v>0.0006853618421052631</v>
      </c>
      <c r="D31" s="35">
        <f t="shared" si="3"/>
        <v>0.000856702302631579</v>
      </c>
      <c r="E31" s="35">
        <f t="shared" si="3"/>
        <v>0.0013707236842105263</v>
      </c>
      <c r="F31" s="35">
        <f t="shared" si="3"/>
        <v>0.001713404605263158</v>
      </c>
      <c r="G31" s="35">
        <f t="shared" si="3"/>
        <v>0.0027414473684210525</v>
      </c>
      <c r="H31" s="35">
        <f t="shared" si="3"/>
        <v>0.003426809210526316</v>
      </c>
      <c r="I31" s="35">
        <f t="shared" si="3"/>
        <v>0.003769490131578947</v>
      </c>
      <c r="J31" s="35">
        <f t="shared" si="3"/>
        <v>0.0051402138157894735</v>
      </c>
      <c r="K31" s="35">
        <f t="shared" si="3"/>
        <v>0.006853618421052632</v>
      </c>
      <c r="L31" s="35">
        <f t="shared" si="3"/>
        <v>0.010280427631578947</v>
      </c>
      <c r="M31" s="35">
        <f t="shared" si="3"/>
        <v>0.013707236842105263</v>
      </c>
      <c r="N31" s="35">
        <f t="shared" si="3"/>
        <v>0.01713404605263158</v>
      </c>
    </row>
    <row r="32" spans="1:14" ht="13.5" customHeight="1">
      <c r="A32" s="33">
        <v>82</v>
      </c>
      <c r="B32" s="34">
        <f t="shared" si="3"/>
        <v>0.00031760670731707314</v>
      </c>
      <c r="C32" s="35">
        <f t="shared" si="3"/>
        <v>0.0006352134146341463</v>
      </c>
      <c r="D32" s="35">
        <f t="shared" si="3"/>
        <v>0.000794016768292683</v>
      </c>
      <c r="E32" s="35">
        <f t="shared" si="3"/>
        <v>0.0012704268292682926</v>
      </c>
      <c r="F32" s="35">
        <f t="shared" si="3"/>
        <v>0.001588033536585366</v>
      </c>
      <c r="G32" s="35">
        <f t="shared" si="3"/>
        <v>0.002540853658536585</v>
      </c>
      <c r="H32" s="35">
        <f t="shared" si="3"/>
        <v>0.003176067073170732</v>
      </c>
      <c r="I32" s="35">
        <f t="shared" si="3"/>
        <v>0.0034936737804878047</v>
      </c>
      <c r="J32" s="35">
        <f t="shared" si="3"/>
        <v>0.0047641006097560975</v>
      </c>
      <c r="K32" s="35">
        <f t="shared" si="3"/>
        <v>0.006352134146341464</v>
      </c>
      <c r="L32" s="35">
        <f t="shared" si="3"/>
        <v>0.009528201219512195</v>
      </c>
      <c r="M32" s="35">
        <f t="shared" si="3"/>
        <v>0.012704268292682928</v>
      </c>
      <c r="N32" s="35">
        <f t="shared" si="3"/>
        <v>0.01588033536585366</v>
      </c>
    </row>
    <row r="33" spans="1:14" ht="13.5" customHeight="1">
      <c r="A33" s="33">
        <v>85</v>
      </c>
      <c r="B33" s="34">
        <f t="shared" si="3"/>
        <v>0.0003063970588235294</v>
      </c>
      <c r="C33" s="35">
        <f t="shared" si="3"/>
        <v>0.0006127941176470588</v>
      </c>
      <c r="D33" s="35">
        <f t="shared" si="3"/>
        <v>0.0007659926470588236</v>
      </c>
      <c r="E33" s="35">
        <f t="shared" si="3"/>
        <v>0.0012255882352941176</v>
      </c>
      <c r="F33" s="35">
        <f t="shared" si="3"/>
        <v>0.0015319852941176472</v>
      </c>
      <c r="G33" s="35">
        <f t="shared" si="3"/>
        <v>0.0024511764705882353</v>
      </c>
      <c r="H33" s="35">
        <f t="shared" si="3"/>
        <v>0.0030639705882352943</v>
      </c>
      <c r="I33" s="35">
        <f t="shared" si="3"/>
        <v>0.003370367647058823</v>
      </c>
      <c r="J33" s="35">
        <f t="shared" si="3"/>
        <v>0.004595955882352941</v>
      </c>
      <c r="K33" s="35">
        <f t="shared" si="3"/>
        <v>0.006127941176470589</v>
      </c>
      <c r="L33" s="35">
        <f t="shared" si="3"/>
        <v>0.009191911764705882</v>
      </c>
      <c r="M33" s="35">
        <f t="shared" si="3"/>
        <v>0.012255882352941177</v>
      </c>
      <c r="N33" s="35">
        <f t="shared" si="3"/>
        <v>0.01531985294117647</v>
      </c>
    </row>
    <row r="34" spans="1:14" ht="13.5" customHeight="1">
      <c r="A34" s="33">
        <v>90</v>
      </c>
      <c r="B34" s="34">
        <f t="shared" si="3"/>
        <v>0.000289375</v>
      </c>
      <c r="C34" s="35">
        <f t="shared" si="3"/>
        <v>0.00057875</v>
      </c>
      <c r="D34" s="35">
        <f t="shared" si="3"/>
        <v>0.0007234375</v>
      </c>
      <c r="E34" s="35">
        <f t="shared" si="3"/>
        <v>0.0011575</v>
      </c>
      <c r="F34" s="35">
        <f t="shared" si="3"/>
        <v>0.001446875</v>
      </c>
      <c r="G34" s="35">
        <f t="shared" si="3"/>
        <v>0.002315</v>
      </c>
      <c r="H34" s="35">
        <f t="shared" si="3"/>
        <v>0.00289375</v>
      </c>
      <c r="I34" s="35">
        <f t="shared" si="3"/>
        <v>0.0031831249999999998</v>
      </c>
      <c r="J34" s="35">
        <f t="shared" si="3"/>
        <v>0.004340625</v>
      </c>
      <c r="K34" s="35">
        <f t="shared" si="3"/>
        <v>0.0057875</v>
      </c>
      <c r="L34" s="35">
        <f t="shared" si="3"/>
        <v>0.00868125</v>
      </c>
      <c r="M34" s="35">
        <f t="shared" si="3"/>
        <v>0.011575</v>
      </c>
      <c r="N34" s="35">
        <f t="shared" si="3"/>
        <v>0.014468749999999999</v>
      </c>
    </row>
    <row r="35" spans="1:14" ht="13.5" customHeight="1">
      <c r="A35" s="33">
        <v>95</v>
      </c>
      <c r="B35" s="34">
        <f t="shared" si="3"/>
        <v>0.00027414473684210527</v>
      </c>
      <c r="C35" s="35">
        <f t="shared" si="3"/>
        <v>0.0005482894736842105</v>
      </c>
      <c r="D35" s="35">
        <f t="shared" si="3"/>
        <v>0.0006853618421052632</v>
      </c>
      <c r="E35" s="35">
        <f t="shared" si="3"/>
        <v>0.001096578947368421</v>
      </c>
      <c r="F35" s="35">
        <f t="shared" si="3"/>
        <v>0.0013707236842105265</v>
      </c>
      <c r="G35" s="35">
        <f t="shared" si="3"/>
        <v>0.002193157894736842</v>
      </c>
      <c r="H35" s="35">
        <f t="shared" si="3"/>
        <v>0.002741447368421053</v>
      </c>
      <c r="I35" s="35">
        <f t="shared" si="3"/>
        <v>0.0030155921052631577</v>
      </c>
      <c r="J35" s="35">
        <f t="shared" si="3"/>
        <v>0.004112171052631578</v>
      </c>
      <c r="K35" s="35">
        <f t="shared" si="3"/>
        <v>0.005482894736842106</v>
      </c>
      <c r="L35" s="35">
        <f t="shared" si="3"/>
        <v>0.008224342105263157</v>
      </c>
      <c r="M35" s="35">
        <f t="shared" si="3"/>
        <v>0.010965789473684212</v>
      </c>
      <c r="N35" s="35">
        <f t="shared" si="3"/>
        <v>0.013707236842105263</v>
      </c>
    </row>
    <row r="36" spans="1:14" ht="13.5" customHeight="1">
      <c r="A36" s="33">
        <v>100</v>
      </c>
      <c r="B36" s="34">
        <f t="shared" si="3"/>
        <v>0.0002604375</v>
      </c>
      <c r="C36" s="35">
        <f t="shared" si="3"/>
        <v>0.000520875</v>
      </c>
      <c r="D36" s="35">
        <f t="shared" si="3"/>
        <v>0.00065109375</v>
      </c>
      <c r="E36" s="35">
        <f t="shared" si="3"/>
        <v>0.00104175</v>
      </c>
      <c r="F36" s="35">
        <f t="shared" si="3"/>
        <v>0.0013021875</v>
      </c>
      <c r="G36" s="35">
        <f t="shared" si="3"/>
        <v>0.0020835</v>
      </c>
      <c r="H36" s="35">
        <f t="shared" si="3"/>
        <v>0.002604375</v>
      </c>
      <c r="I36" s="35">
        <f t="shared" si="3"/>
        <v>0.0028648124999999997</v>
      </c>
      <c r="J36" s="35">
        <f t="shared" si="3"/>
        <v>0.0039065624999999994</v>
      </c>
      <c r="K36" s="35">
        <f t="shared" si="3"/>
        <v>0.00520875</v>
      </c>
      <c r="L36" s="35">
        <f t="shared" si="3"/>
        <v>0.007813124999999999</v>
      </c>
      <c r="M36" s="35">
        <f t="shared" si="3"/>
        <v>0.0104175</v>
      </c>
      <c r="N36" s="35">
        <f t="shared" si="3"/>
        <v>0.013021875</v>
      </c>
    </row>
    <row r="37" ht="35.25" customHeight="1">
      <c r="D37" s="24"/>
    </row>
    <row r="38" spans="3:14" ht="13.5" customHeight="1" thickBot="1">
      <c r="C38" s="113" t="s">
        <v>58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5.75" thickBot="1">
      <c r="A39" s="84" t="s">
        <v>46</v>
      </c>
      <c r="B39" s="36" t="s">
        <v>47</v>
      </c>
      <c r="C39" s="37">
        <v>0.6</v>
      </c>
      <c r="D39" s="38">
        <v>1</v>
      </c>
      <c r="E39" s="38">
        <v>2</v>
      </c>
      <c r="F39" s="38">
        <v>3</v>
      </c>
      <c r="G39" s="38">
        <v>4</v>
      </c>
      <c r="H39" s="38">
        <v>5</v>
      </c>
      <c r="I39" s="38">
        <v>6</v>
      </c>
      <c r="J39" s="38">
        <v>7</v>
      </c>
      <c r="K39" s="38">
        <v>10</v>
      </c>
      <c r="L39" s="38">
        <v>12</v>
      </c>
      <c r="M39" s="38">
        <v>15</v>
      </c>
      <c r="N39" s="39">
        <v>25</v>
      </c>
    </row>
    <row r="40" spans="1:14" ht="13.5" customHeight="1">
      <c r="A40" s="40">
        <v>50</v>
      </c>
      <c r="B40" s="41">
        <f aca="true" t="shared" si="4" ref="B40:B48">$C$15*$A40/100</f>
        <v>8</v>
      </c>
      <c r="C40" s="42">
        <f aca="true" t="shared" si="5" ref="C40:C48">$B40*1000/60*C$39</f>
        <v>80</v>
      </c>
      <c r="D40" s="43">
        <f aca="true" t="shared" si="6" ref="D40:N40">$B40*1000/60*D39</f>
        <v>133.33333333333334</v>
      </c>
      <c r="E40" s="43">
        <f t="shared" si="6"/>
        <v>266.6666666666667</v>
      </c>
      <c r="F40" s="43">
        <f t="shared" si="6"/>
        <v>400</v>
      </c>
      <c r="G40" s="43">
        <f t="shared" si="6"/>
        <v>533.3333333333334</v>
      </c>
      <c r="H40" s="43">
        <f t="shared" si="6"/>
        <v>666.6666666666667</v>
      </c>
      <c r="I40" s="43">
        <f t="shared" si="6"/>
        <v>800</v>
      </c>
      <c r="J40" s="43">
        <f t="shared" si="6"/>
        <v>933.3333333333334</v>
      </c>
      <c r="K40" s="43">
        <f t="shared" si="6"/>
        <v>1333.3333333333335</v>
      </c>
      <c r="L40" s="43">
        <f t="shared" si="6"/>
        <v>1600</v>
      </c>
      <c r="M40" s="43">
        <f t="shared" si="6"/>
        <v>2000.0000000000002</v>
      </c>
      <c r="N40" s="44">
        <f t="shared" si="6"/>
        <v>3333.3333333333335</v>
      </c>
    </row>
    <row r="41" spans="1:14" ht="13.5" customHeight="1">
      <c r="A41" s="45">
        <v>65</v>
      </c>
      <c r="B41" s="46">
        <f t="shared" si="4"/>
        <v>10.4</v>
      </c>
      <c r="C41" s="47">
        <f t="shared" si="5"/>
        <v>104</v>
      </c>
      <c r="D41" s="48">
        <f aca="true" t="shared" si="7" ref="D41:D48">$B41*1000/60*D$39</f>
        <v>173.33333333333334</v>
      </c>
      <c r="E41" s="48">
        <f aca="true" t="shared" si="8" ref="E41:E48">$B41*1000/60*E$39</f>
        <v>346.6666666666667</v>
      </c>
      <c r="F41" s="48">
        <f aca="true" t="shared" si="9" ref="F41:F48">$B41*1000/60*F$39</f>
        <v>520</v>
      </c>
      <c r="G41" s="48">
        <f aca="true" t="shared" si="10" ref="G41:G48">$B41*1000/60*G$39</f>
        <v>693.3333333333334</v>
      </c>
      <c r="H41" s="48">
        <f aca="true" t="shared" si="11" ref="H41:H48">$B41*1000/60*H$39</f>
        <v>866.6666666666667</v>
      </c>
      <c r="I41" s="48">
        <f aca="true" t="shared" si="12" ref="I41:I48">$B41*1000/60*I$39</f>
        <v>1040</v>
      </c>
      <c r="J41" s="48">
        <f aca="true" t="shared" si="13" ref="J41:J48">$B41*1000/60*J$39</f>
        <v>1213.3333333333335</v>
      </c>
      <c r="K41" s="48">
        <f aca="true" t="shared" si="14" ref="K41:K48">$B41*1000/60*K$39</f>
        <v>1733.3333333333335</v>
      </c>
      <c r="L41" s="48">
        <f aca="true" t="shared" si="15" ref="L41:L48">$B41*1000/60*L$39</f>
        <v>2080</v>
      </c>
      <c r="M41" s="48">
        <f aca="true" t="shared" si="16" ref="M41:M48">$B41*1000/60*M$39</f>
        <v>2600</v>
      </c>
      <c r="N41" s="49">
        <f aca="true" t="shared" si="17" ref="N41:N48">$B41*1000/60*N$39</f>
        <v>4333.333333333334</v>
      </c>
    </row>
    <row r="42" spans="1:14" ht="13.5" customHeight="1">
      <c r="A42" s="45">
        <v>70</v>
      </c>
      <c r="B42" s="46">
        <f t="shared" si="4"/>
        <v>11.2</v>
      </c>
      <c r="C42" s="47">
        <f t="shared" si="5"/>
        <v>111.99999999999999</v>
      </c>
      <c r="D42" s="48">
        <f t="shared" si="7"/>
        <v>186.66666666666666</v>
      </c>
      <c r="E42" s="48">
        <f t="shared" si="8"/>
        <v>373.3333333333333</v>
      </c>
      <c r="F42" s="48">
        <f t="shared" si="9"/>
        <v>560</v>
      </c>
      <c r="G42" s="48">
        <f t="shared" si="10"/>
        <v>746.6666666666666</v>
      </c>
      <c r="H42" s="48">
        <f t="shared" si="11"/>
        <v>933.3333333333333</v>
      </c>
      <c r="I42" s="48">
        <f t="shared" si="12"/>
        <v>1120</v>
      </c>
      <c r="J42" s="48">
        <f t="shared" si="13"/>
        <v>1306.6666666666665</v>
      </c>
      <c r="K42" s="48">
        <f t="shared" si="14"/>
        <v>1866.6666666666665</v>
      </c>
      <c r="L42" s="48">
        <f t="shared" si="15"/>
        <v>2240</v>
      </c>
      <c r="M42" s="48">
        <f t="shared" si="16"/>
        <v>2800</v>
      </c>
      <c r="N42" s="49">
        <f t="shared" si="17"/>
        <v>4666.666666666666</v>
      </c>
    </row>
    <row r="43" spans="1:14" ht="13.5" customHeight="1">
      <c r="A43" s="45">
        <v>76</v>
      </c>
      <c r="B43" s="46">
        <f t="shared" si="4"/>
        <v>12.16</v>
      </c>
      <c r="C43" s="47">
        <f t="shared" si="5"/>
        <v>121.6</v>
      </c>
      <c r="D43" s="48">
        <f t="shared" si="7"/>
        <v>202.66666666666666</v>
      </c>
      <c r="E43" s="48">
        <f t="shared" si="8"/>
        <v>405.3333333333333</v>
      </c>
      <c r="F43" s="48">
        <f t="shared" si="9"/>
        <v>608</v>
      </c>
      <c r="G43" s="48">
        <f t="shared" si="10"/>
        <v>810.6666666666666</v>
      </c>
      <c r="H43" s="48">
        <f t="shared" si="11"/>
        <v>1013.3333333333333</v>
      </c>
      <c r="I43" s="48">
        <f t="shared" si="12"/>
        <v>1216</v>
      </c>
      <c r="J43" s="48">
        <f t="shared" si="13"/>
        <v>1418.6666666666665</v>
      </c>
      <c r="K43" s="48">
        <f t="shared" si="14"/>
        <v>2026.6666666666665</v>
      </c>
      <c r="L43" s="48">
        <f t="shared" si="15"/>
        <v>2432</v>
      </c>
      <c r="M43" s="48">
        <f t="shared" si="16"/>
        <v>3040</v>
      </c>
      <c r="N43" s="49">
        <f t="shared" si="17"/>
        <v>5066.666666666666</v>
      </c>
    </row>
    <row r="44" spans="1:14" ht="13.5" customHeight="1">
      <c r="A44" s="45">
        <v>82</v>
      </c>
      <c r="B44" s="46">
        <f t="shared" si="4"/>
        <v>13.12</v>
      </c>
      <c r="C44" s="47">
        <f t="shared" si="5"/>
        <v>131.2</v>
      </c>
      <c r="D44" s="48">
        <f t="shared" si="7"/>
        <v>218.66666666666666</v>
      </c>
      <c r="E44" s="48">
        <f t="shared" si="8"/>
        <v>437.3333333333333</v>
      </c>
      <c r="F44" s="48">
        <f t="shared" si="9"/>
        <v>656</v>
      </c>
      <c r="G44" s="48">
        <f t="shared" si="10"/>
        <v>874.6666666666666</v>
      </c>
      <c r="H44" s="48">
        <f t="shared" si="11"/>
        <v>1093.3333333333333</v>
      </c>
      <c r="I44" s="48">
        <f t="shared" si="12"/>
        <v>1312</v>
      </c>
      <c r="J44" s="48">
        <f t="shared" si="13"/>
        <v>1530.6666666666665</v>
      </c>
      <c r="K44" s="48">
        <f t="shared" si="14"/>
        <v>2186.6666666666665</v>
      </c>
      <c r="L44" s="48">
        <f t="shared" si="15"/>
        <v>2624</v>
      </c>
      <c r="M44" s="48">
        <f t="shared" si="16"/>
        <v>3280</v>
      </c>
      <c r="N44" s="49">
        <f t="shared" si="17"/>
        <v>5466.666666666666</v>
      </c>
    </row>
    <row r="45" spans="1:14" ht="13.5" customHeight="1">
      <c r="A45" s="45">
        <v>85</v>
      </c>
      <c r="B45" s="46">
        <f t="shared" si="4"/>
        <v>13.6</v>
      </c>
      <c r="C45" s="47">
        <f t="shared" si="5"/>
        <v>136</v>
      </c>
      <c r="D45" s="48">
        <f t="shared" si="7"/>
        <v>226.66666666666666</v>
      </c>
      <c r="E45" s="48">
        <f t="shared" si="8"/>
        <v>453.3333333333333</v>
      </c>
      <c r="F45" s="48">
        <f t="shared" si="9"/>
        <v>680</v>
      </c>
      <c r="G45" s="48">
        <f t="shared" si="10"/>
        <v>906.6666666666666</v>
      </c>
      <c r="H45" s="48">
        <f t="shared" si="11"/>
        <v>1133.3333333333333</v>
      </c>
      <c r="I45" s="48">
        <f t="shared" si="12"/>
        <v>1360</v>
      </c>
      <c r="J45" s="48">
        <f t="shared" si="13"/>
        <v>1586.6666666666665</v>
      </c>
      <c r="K45" s="48">
        <f t="shared" si="14"/>
        <v>2266.6666666666665</v>
      </c>
      <c r="L45" s="48">
        <f t="shared" si="15"/>
        <v>2720</v>
      </c>
      <c r="M45" s="48">
        <f t="shared" si="16"/>
        <v>3400</v>
      </c>
      <c r="N45" s="49">
        <f t="shared" si="17"/>
        <v>5666.666666666666</v>
      </c>
    </row>
    <row r="46" spans="1:14" ht="13.5" customHeight="1">
      <c r="A46" s="45">
        <v>90</v>
      </c>
      <c r="B46" s="46">
        <f t="shared" si="4"/>
        <v>14.4</v>
      </c>
      <c r="C46" s="47">
        <f t="shared" si="5"/>
        <v>144</v>
      </c>
      <c r="D46" s="48">
        <f t="shared" si="7"/>
        <v>240</v>
      </c>
      <c r="E46" s="48">
        <f t="shared" si="8"/>
        <v>480</v>
      </c>
      <c r="F46" s="48">
        <f t="shared" si="9"/>
        <v>720</v>
      </c>
      <c r="G46" s="48">
        <f t="shared" si="10"/>
        <v>960</v>
      </c>
      <c r="H46" s="48">
        <f t="shared" si="11"/>
        <v>1200</v>
      </c>
      <c r="I46" s="48">
        <f t="shared" si="12"/>
        <v>1440</v>
      </c>
      <c r="J46" s="48">
        <f t="shared" si="13"/>
        <v>1680</v>
      </c>
      <c r="K46" s="48">
        <f t="shared" si="14"/>
        <v>2400</v>
      </c>
      <c r="L46" s="48">
        <f t="shared" si="15"/>
        <v>2880</v>
      </c>
      <c r="M46" s="48">
        <f t="shared" si="16"/>
        <v>3600</v>
      </c>
      <c r="N46" s="49">
        <f t="shared" si="17"/>
        <v>6000</v>
      </c>
    </row>
    <row r="47" spans="1:14" ht="13.5" customHeight="1">
      <c r="A47" s="45">
        <v>95</v>
      </c>
      <c r="B47" s="46">
        <f t="shared" si="4"/>
        <v>15.2</v>
      </c>
      <c r="C47" s="47">
        <f t="shared" si="5"/>
        <v>152</v>
      </c>
      <c r="D47" s="48">
        <f t="shared" si="7"/>
        <v>253.33333333333334</v>
      </c>
      <c r="E47" s="48">
        <f t="shared" si="8"/>
        <v>506.6666666666667</v>
      </c>
      <c r="F47" s="48">
        <f t="shared" si="9"/>
        <v>760</v>
      </c>
      <c r="G47" s="48">
        <f t="shared" si="10"/>
        <v>1013.3333333333334</v>
      </c>
      <c r="H47" s="48">
        <f t="shared" si="11"/>
        <v>1266.6666666666667</v>
      </c>
      <c r="I47" s="48">
        <f t="shared" si="12"/>
        <v>1520</v>
      </c>
      <c r="J47" s="48">
        <f t="shared" si="13"/>
        <v>1773.3333333333335</v>
      </c>
      <c r="K47" s="48">
        <f t="shared" si="14"/>
        <v>2533.3333333333335</v>
      </c>
      <c r="L47" s="48">
        <f t="shared" si="15"/>
        <v>3040</v>
      </c>
      <c r="M47" s="48">
        <f t="shared" si="16"/>
        <v>3800</v>
      </c>
      <c r="N47" s="49">
        <f t="shared" si="17"/>
        <v>6333.333333333334</v>
      </c>
    </row>
    <row r="48" spans="1:14" ht="13.5" customHeight="1">
      <c r="A48" s="50">
        <v>100</v>
      </c>
      <c r="B48" s="51">
        <f t="shared" si="4"/>
        <v>16</v>
      </c>
      <c r="C48" s="52">
        <f t="shared" si="5"/>
        <v>160</v>
      </c>
      <c r="D48" s="53">
        <f t="shared" si="7"/>
        <v>266.6666666666667</v>
      </c>
      <c r="E48" s="53">
        <f t="shared" si="8"/>
        <v>533.3333333333334</v>
      </c>
      <c r="F48" s="53">
        <f t="shared" si="9"/>
        <v>800</v>
      </c>
      <c r="G48" s="53">
        <f t="shared" si="10"/>
        <v>1066.6666666666667</v>
      </c>
      <c r="H48" s="53">
        <f t="shared" si="11"/>
        <v>1333.3333333333335</v>
      </c>
      <c r="I48" s="53">
        <f t="shared" si="12"/>
        <v>1600</v>
      </c>
      <c r="J48" s="53">
        <f t="shared" si="13"/>
        <v>1866.6666666666667</v>
      </c>
      <c r="K48" s="53">
        <f t="shared" si="14"/>
        <v>2666.666666666667</v>
      </c>
      <c r="L48" s="53">
        <f t="shared" si="15"/>
        <v>3200</v>
      </c>
      <c r="M48" s="53">
        <f t="shared" si="16"/>
        <v>4000.0000000000005</v>
      </c>
      <c r="N48" s="54">
        <f t="shared" si="17"/>
        <v>6666.666666666667</v>
      </c>
    </row>
  </sheetData>
  <sheetProtection selectLockedCells="1" selectUnlockedCells="1"/>
  <mergeCells count="40">
    <mergeCell ref="C4:F12"/>
    <mergeCell ref="B27:N27"/>
    <mergeCell ref="C38:N38"/>
    <mergeCell ref="A21:A23"/>
    <mergeCell ref="M21:N21"/>
    <mergeCell ref="B22:B23"/>
    <mergeCell ref="M22:N22"/>
    <mergeCell ref="A24:A25"/>
    <mergeCell ref="B24:B25"/>
    <mergeCell ref="I13:J13"/>
    <mergeCell ref="L13:M13"/>
    <mergeCell ref="L15:N15"/>
    <mergeCell ref="M16:N16"/>
    <mergeCell ref="A17:A20"/>
    <mergeCell ref="M17:N17"/>
    <mergeCell ref="M18:N18"/>
    <mergeCell ref="M19:N19"/>
    <mergeCell ref="M20:N20"/>
    <mergeCell ref="I10:J10"/>
    <mergeCell ref="L10:M10"/>
    <mergeCell ref="I11:J11"/>
    <mergeCell ref="L11:M11"/>
    <mergeCell ref="I12:J12"/>
    <mergeCell ref="L12:M12"/>
    <mergeCell ref="I7:J7"/>
    <mergeCell ref="L7:M7"/>
    <mergeCell ref="I8:J8"/>
    <mergeCell ref="L8:M8"/>
    <mergeCell ref="I9:J9"/>
    <mergeCell ref="L9:M9"/>
    <mergeCell ref="I5:J5"/>
    <mergeCell ref="L5:M5"/>
    <mergeCell ref="I6:J6"/>
    <mergeCell ref="A1:M1"/>
    <mergeCell ref="A2:M2"/>
    <mergeCell ref="C3:F3"/>
    <mergeCell ref="G3:M3"/>
    <mergeCell ref="H4:J4"/>
    <mergeCell ref="K4:M4"/>
    <mergeCell ref="L6:M6"/>
  </mergeCells>
  <printOptions/>
  <pageMargins left="0.52" right="0.07874015748031496" top="0.35433070866141736" bottom="0.07874015748031496" header="0.5118110236220472" footer="0.5118110236220472"/>
  <pageSetup horizontalDpi="300" verticalDpi="300" orientation="landscape" paperSize="9" r:id="rId2"/>
  <headerFooter alignWithMargins="0">
    <oddFooter>&amp;CGilles AA - Janvier 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52">
      <selection activeCell="S41" sqref="S41"/>
    </sheetView>
  </sheetViews>
  <sheetFormatPr defaultColWidth="11.57421875" defaultRowHeight="15"/>
  <cols>
    <col min="1" max="1" width="11.140625" style="0" customWidth="1"/>
    <col min="2" max="2" width="4.8515625" style="0" customWidth="1"/>
    <col min="3" max="3" width="6.28125" style="0" customWidth="1"/>
    <col min="4" max="4" width="3.7109375" style="0" customWidth="1"/>
    <col min="5" max="5" width="11.7109375" style="0" customWidth="1"/>
    <col min="6" max="6" width="4.8515625" style="0" customWidth="1"/>
    <col min="7" max="7" width="5.8515625" style="0" customWidth="1"/>
    <col min="8" max="8" width="11.57421875" style="0" customWidth="1"/>
    <col min="9" max="9" width="11.7109375" style="0" customWidth="1"/>
    <col min="10" max="10" width="4.7109375" style="0" customWidth="1"/>
    <col min="11" max="11" width="6.140625" style="0" customWidth="1"/>
    <col min="12" max="12" width="11.57421875" style="0" customWidth="1"/>
    <col min="13" max="13" width="11.7109375" style="0" customWidth="1"/>
    <col min="14" max="15" width="11.57421875" style="0" customWidth="1"/>
    <col min="16" max="16" width="7.28125" style="0" customWidth="1"/>
    <col min="17" max="17" width="0.13671875" style="0" customWidth="1"/>
  </cols>
  <sheetData>
    <row r="1" spans="1:17" ht="15.75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7" ht="15.75" customHeight="1">
      <c r="A2" s="55" t="s">
        <v>59</v>
      </c>
      <c r="B2" s="119" t="s">
        <v>60</v>
      </c>
      <c r="C2" s="120"/>
      <c r="D2" s="120"/>
      <c r="E2" s="121"/>
      <c r="F2" s="119" t="s">
        <v>61</v>
      </c>
      <c r="G2" s="120"/>
      <c r="H2" s="120"/>
      <c r="I2" s="121"/>
      <c r="J2" s="119" t="s">
        <v>62</v>
      </c>
      <c r="K2" s="120"/>
      <c r="L2" s="120"/>
      <c r="M2" s="121"/>
      <c r="N2" s="119" t="s">
        <v>63</v>
      </c>
      <c r="O2" s="120"/>
      <c r="P2" s="120"/>
      <c r="Q2" s="121"/>
    </row>
    <row r="3" spans="1:17" ht="15.75" customHeight="1">
      <c r="A3" s="56" t="s">
        <v>4</v>
      </c>
      <c r="B3" s="122" t="s">
        <v>64</v>
      </c>
      <c r="C3" s="123"/>
      <c r="D3" s="123"/>
      <c r="E3" s="124"/>
      <c r="F3" s="168" t="s">
        <v>96</v>
      </c>
      <c r="G3" s="169"/>
      <c r="H3" s="169"/>
      <c r="I3" s="170"/>
      <c r="J3" s="122" t="s">
        <v>66</v>
      </c>
      <c r="K3" s="123"/>
      <c r="L3" s="123"/>
      <c r="M3" s="124"/>
      <c r="N3" s="122" t="s">
        <v>97</v>
      </c>
      <c r="O3" s="123"/>
      <c r="P3" s="123"/>
      <c r="Q3" s="124"/>
    </row>
    <row r="4" spans="1:17" ht="15" customHeight="1">
      <c r="A4" s="125" t="s">
        <v>68</v>
      </c>
      <c r="B4" s="127" t="s">
        <v>69</v>
      </c>
      <c r="C4" s="128"/>
      <c r="D4" s="128"/>
      <c r="E4" s="129"/>
      <c r="F4" s="162" t="s">
        <v>116</v>
      </c>
      <c r="G4" s="163"/>
      <c r="H4" s="163"/>
      <c r="I4" s="164"/>
      <c r="J4" s="127" t="s">
        <v>115</v>
      </c>
      <c r="K4" s="128"/>
      <c r="L4" s="128"/>
      <c r="M4" s="129"/>
      <c r="N4" s="127" t="s">
        <v>98</v>
      </c>
      <c r="O4" s="128"/>
      <c r="P4" s="128"/>
      <c r="Q4" s="129"/>
    </row>
    <row r="5" spans="1:17" ht="96" customHeight="1">
      <c r="A5" s="126"/>
      <c r="B5" s="130"/>
      <c r="C5" s="131"/>
      <c r="D5" s="131"/>
      <c r="E5" s="132"/>
      <c r="F5" s="165"/>
      <c r="G5" s="166"/>
      <c r="H5" s="166"/>
      <c r="I5" s="167"/>
      <c r="J5" s="130"/>
      <c r="K5" s="131"/>
      <c r="L5" s="131"/>
      <c r="M5" s="132"/>
      <c r="N5" s="130"/>
      <c r="O5" s="131"/>
      <c r="P5" s="131"/>
      <c r="Q5" s="132"/>
    </row>
    <row r="6" spans="1:17" ht="15" customHeight="1">
      <c r="A6" s="1" t="s">
        <v>70</v>
      </c>
      <c r="B6" s="122"/>
      <c r="C6" s="124"/>
      <c r="D6" s="133">
        <v>0.027777777777777776</v>
      </c>
      <c r="E6" s="134"/>
      <c r="F6" s="122"/>
      <c r="G6" s="124"/>
      <c r="H6" s="133">
        <v>0.029166666666666664</v>
      </c>
      <c r="I6" s="134"/>
      <c r="J6" s="122"/>
      <c r="K6" s="124"/>
      <c r="L6" s="133">
        <v>0.03125</v>
      </c>
      <c r="M6" s="134"/>
      <c r="N6" s="57"/>
      <c r="O6" s="133">
        <v>0.04861111111111111</v>
      </c>
      <c r="P6" s="135"/>
      <c r="Q6" s="58"/>
    </row>
    <row r="7" spans="1:17" ht="15" customHeight="1">
      <c r="A7" s="1" t="s">
        <v>71</v>
      </c>
      <c r="B7" s="57">
        <f>B6+F6+J6+N6</f>
        <v>0</v>
      </c>
      <c r="C7" s="2">
        <f>D6+H6+L6+O6</f>
        <v>0.13680555555555554</v>
      </c>
      <c r="D7" s="133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ht="15.75" customHeight="1">
      <c r="A8" s="116" t="s">
        <v>111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1:17" ht="15" customHeight="1">
      <c r="A9" s="55" t="s">
        <v>59</v>
      </c>
      <c r="B9" s="119" t="s">
        <v>60</v>
      </c>
      <c r="C9" s="120"/>
      <c r="D9" s="120"/>
      <c r="E9" s="121"/>
      <c r="F9" s="119" t="s">
        <v>61</v>
      </c>
      <c r="G9" s="120"/>
      <c r="H9" s="120"/>
      <c r="I9" s="121"/>
      <c r="J9" s="119" t="s">
        <v>62</v>
      </c>
      <c r="K9" s="120"/>
      <c r="L9" s="120"/>
      <c r="M9" s="121"/>
      <c r="N9" s="119" t="s">
        <v>63</v>
      </c>
      <c r="O9" s="120"/>
      <c r="P9" s="120"/>
      <c r="Q9" s="121"/>
    </row>
    <row r="10" spans="1:17" ht="15" customHeight="1">
      <c r="A10" s="56" t="s">
        <v>4</v>
      </c>
      <c r="B10" s="122" t="s">
        <v>64</v>
      </c>
      <c r="C10" s="123"/>
      <c r="D10" s="123"/>
      <c r="E10" s="124"/>
      <c r="F10" s="122" t="s">
        <v>65</v>
      </c>
      <c r="G10" s="123"/>
      <c r="H10" s="123"/>
      <c r="I10" s="124"/>
      <c r="J10" s="122" t="s">
        <v>66</v>
      </c>
      <c r="K10" s="123"/>
      <c r="L10" s="123"/>
      <c r="M10" s="124"/>
      <c r="N10" s="122" t="s">
        <v>67</v>
      </c>
      <c r="O10" s="123"/>
      <c r="P10" s="123"/>
      <c r="Q10" s="124"/>
    </row>
    <row r="11" spans="1:17" ht="15" customHeight="1">
      <c r="A11" s="125" t="s">
        <v>68</v>
      </c>
      <c r="B11" s="127" t="s">
        <v>69</v>
      </c>
      <c r="C11" s="128"/>
      <c r="D11" s="128"/>
      <c r="E11" s="129"/>
      <c r="F11" s="127" t="s">
        <v>86</v>
      </c>
      <c r="G11" s="128"/>
      <c r="H11" s="128"/>
      <c r="I11" s="129"/>
      <c r="J11" s="127" t="s">
        <v>115</v>
      </c>
      <c r="K11" s="128"/>
      <c r="L11" s="128"/>
      <c r="M11" s="129"/>
      <c r="N11" s="127" t="s">
        <v>102</v>
      </c>
      <c r="O11" s="128"/>
      <c r="P11" s="128"/>
      <c r="Q11" s="129"/>
    </row>
    <row r="12" spans="1:17" ht="96" customHeight="1">
      <c r="A12" s="126"/>
      <c r="B12" s="130"/>
      <c r="C12" s="131"/>
      <c r="D12" s="131"/>
      <c r="E12" s="132"/>
      <c r="F12" s="130"/>
      <c r="G12" s="131"/>
      <c r="H12" s="131"/>
      <c r="I12" s="132"/>
      <c r="J12" s="130"/>
      <c r="K12" s="131"/>
      <c r="L12" s="131"/>
      <c r="M12" s="132"/>
      <c r="N12" s="130"/>
      <c r="O12" s="131"/>
      <c r="P12" s="131"/>
      <c r="Q12" s="132"/>
    </row>
    <row r="13" spans="1:17" ht="15">
      <c r="A13" s="1" t="s">
        <v>70</v>
      </c>
      <c r="B13" s="122"/>
      <c r="C13" s="124"/>
      <c r="D13" s="133">
        <v>0.027777777777777776</v>
      </c>
      <c r="E13" s="134"/>
      <c r="F13" s="122"/>
      <c r="G13" s="124"/>
      <c r="H13" s="133">
        <v>0.041666666666666664</v>
      </c>
      <c r="I13" s="134"/>
      <c r="J13" s="122"/>
      <c r="K13" s="124"/>
      <c r="L13" s="133">
        <v>0.03125</v>
      </c>
      <c r="M13" s="134"/>
      <c r="N13" s="57"/>
      <c r="O13" s="133">
        <v>0.052083333333333336</v>
      </c>
      <c r="P13" s="135"/>
      <c r="Q13" s="58"/>
    </row>
    <row r="14" spans="1:17" ht="15">
      <c r="A14" s="1" t="s">
        <v>71</v>
      </c>
      <c r="B14" s="57">
        <f>B13+F13+J13+N13</f>
        <v>0</v>
      </c>
      <c r="C14" s="2">
        <f>D13+H13+L13+O13</f>
        <v>0.1527777777777778</v>
      </c>
      <c r="D14" s="133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ht="15.75" customHeight="1">
      <c r="A15" s="136" t="s">
        <v>88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ht="15" customHeight="1">
      <c r="A16" s="55" t="s">
        <v>59</v>
      </c>
      <c r="B16" s="137" t="s">
        <v>60</v>
      </c>
      <c r="C16" s="137"/>
      <c r="D16" s="137"/>
      <c r="E16" s="137"/>
      <c r="F16" s="137" t="s">
        <v>61</v>
      </c>
      <c r="G16" s="137"/>
      <c r="H16" s="137"/>
      <c r="I16" s="137"/>
      <c r="J16" s="137" t="s">
        <v>62</v>
      </c>
      <c r="K16" s="137"/>
      <c r="L16" s="137"/>
      <c r="M16" s="137"/>
      <c r="N16" s="137" t="s">
        <v>63</v>
      </c>
      <c r="O16" s="137"/>
      <c r="P16" s="137"/>
      <c r="Q16" s="137"/>
    </row>
    <row r="17" spans="1:17" ht="15" customHeight="1">
      <c r="A17" s="56" t="s">
        <v>4</v>
      </c>
      <c r="B17" s="138" t="s">
        <v>64</v>
      </c>
      <c r="C17" s="138"/>
      <c r="D17" s="138"/>
      <c r="E17" s="138"/>
      <c r="F17" s="138" t="s">
        <v>83</v>
      </c>
      <c r="G17" s="138"/>
      <c r="H17" s="138"/>
      <c r="I17" s="138"/>
      <c r="J17" s="138" t="s">
        <v>66</v>
      </c>
      <c r="K17" s="138"/>
      <c r="L17" s="138"/>
      <c r="M17" s="138"/>
      <c r="N17" s="138" t="s">
        <v>82</v>
      </c>
      <c r="O17" s="138"/>
      <c r="P17" s="138"/>
      <c r="Q17" s="138"/>
    </row>
    <row r="18" spans="1:17" ht="15" customHeight="1">
      <c r="A18" s="139" t="s">
        <v>68</v>
      </c>
      <c r="B18" s="138" t="s">
        <v>72</v>
      </c>
      <c r="C18" s="138"/>
      <c r="D18" s="138"/>
      <c r="E18" s="138"/>
      <c r="F18" s="138" t="s">
        <v>84</v>
      </c>
      <c r="G18" s="138"/>
      <c r="H18" s="138"/>
      <c r="I18" s="138"/>
      <c r="J18" s="138" t="s">
        <v>73</v>
      </c>
      <c r="K18" s="138"/>
      <c r="L18" s="138"/>
      <c r="M18" s="138"/>
      <c r="N18" s="138" t="s">
        <v>103</v>
      </c>
      <c r="O18" s="138"/>
      <c r="P18" s="138"/>
      <c r="Q18" s="138"/>
    </row>
    <row r="19" spans="1:17" ht="93" customHeight="1">
      <c r="A19" s="139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ht="15">
      <c r="A20" s="1" t="s">
        <v>70</v>
      </c>
      <c r="B20" s="122"/>
      <c r="C20" s="122"/>
      <c r="D20" s="140">
        <v>0.03125</v>
      </c>
      <c r="E20" s="140"/>
      <c r="F20" s="138"/>
      <c r="G20" s="138"/>
      <c r="H20" s="140">
        <v>0.041666666666666664</v>
      </c>
      <c r="I20" s="140"/>
      <c r="J20" s="138"/>
      <c r="K20" s="138"/>
      <c r="L20" s="140">
        <v>0.034722222222222224</v>
      </c>
      <c r="M20" s="140"/>
      <c r="N20" s="57"/>
      <c r="O20" s="135">
        <v>0.05555555555555555</v>
      </c>
      <c r="P20" s="135"/>
      <c r="Q20" s="58"/>
    </row>
    <row r="21" spans="1:17" ht="15">
      <c r="A21" s="1" t="s">
        <v>71</v>
      </c>
      <c r="B21" s="57">
        <f>B20+F20+J20+N20</f>
        <v>0</v>
      </c>
      <c r="C21" s="2">
        <f>D20+H20+L20+O20</f>
        <v>0.16319444444444442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15.75">
      <c r="A22" s="136" t="s">
        <v>89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ht="15" customHeight="1">
      <c r="A23" s="55" t="s">
        <v>59</v>
      </c>
      <c r="B23" s="143" t="s">
        <v>60</v>
      </c>
      <c r="C23" s="143"/>
      <c r="D23" s="143"/>
      <c r="E23" s="143"/>
      <c r="F23" s="143" t="s">
        <v>61</v>
      </c>
      <c r="G23" s="143"/>
      <c r="H23" s="143"/>
      <c r="I23" s="143"/>
      <c r="J23" s="143" t="s">
        <v>62</v>
      </c>
      <c r="K23" s="143"/>
      <c r="L23" s="143"/>
      <c r="M23" s="143"/>
      <c r="N23" s="144"/>
      <c r="O23" s="144"/>
      <c r="P23" s="144"/>
      <c r="Q23" s="144"/>
    </row>
    <row r="24" spans="1:17" ht="15" customHeight="1">
      <c r="A24" s="56" t="s">
        <v>4</v>
      </c>
      <c r="B24" s="138" t="s">
        <v>66</v>
      </c>
      <c r="C24" s="138"/>
      <c r="D24" s="138"/>
      <c r="E24" s="138"/>
      <c r="F24" s="138" t="s">
        <v>56</v>
      </c>
      <c r="G24" s="138"/>
      <c r="H24" s="138"/>
      <c r="I24" s="138"/>
      <c r="J24" s="145" t="s">
        <v>100</v>
      </c>
      <c r="K24" s="145"/>
      <c r="L24" s="145"/>
      <c r="M24" s="145"/>
      <c r="N24" s="144"/>
      <c r="O24" s="144"/>
      <c r="P24" s="144"/>
      <c r="Q24" s="144"/>
    </row>
    <row r="25" spans="1:17" ht="15" customHeight="1">
      <c r="A25" s="139" t="s">
        <v>68</v>
      </c>
      <c r="B25" s="138" t="s">
        <v>76</v>
      </c>
      <c r="C25" s="138"/>
      <c r="D25" s="138"/>
      <c r="E25" s="138"/>
      <c r="F25" s="138" t="s">
        <v>99</v>
      </c>
      <c r="G25" s="138"/>
      <c r="H25" s="138"/>
      <c r="I25" s="138"/>
      <c r="J25" s="138" t="s">
        <v>101</v>
      </c>
      <c r="K25" s="138"/>
      <c r="L25" s="138"/>
      <c r="M25" s="138"/>
      <c r="N25" s="144"/>
      <c r="O25" s="144"/>
      <c r="P25" s="144"/>
      <c r="Q25" s="144"/>
    </row>
    <row r="26" spans="1:22" ht="94.5" customHeight="1">
      <c r="A26" s="139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44"/>
      <c r="O26" s="144"/>
      <c r="P26" s="144"/>
      <c r="Q26" s="144"/>
      <c r="V26" s="62"/>
    </row>
    <row r="27" spans="1:17" ht="15">
      <c r="A27" s="1" t="s">
        <v>70</v>
      </c>
      <c r="B27" s="122"/>
      <c r="C27" s="122"/>
      <c r="D27" s="140">
        <v>0.027777777777777776</v>
      </c>
      <c r="E27" s="140"/>
      <c r="F27" s="138"/>
      <c r="G27" s="138"/>
      <c r="H27" s="140">
        <v>0.034722222222222224</v>
      </c>
      <c r="I27" s="140"/>
      <c r="J27" s="138"/>
      <c r="K27" s="138"/>
      <c r="L27" s="140">
        <v>0.05902777777777778</v>
      </c>
      <c r="M27" s="140"/>
      <c r="N27" s="144"/>
      <c r="O27" s="144"/>
      <c r="P27" s="144"/>
      <c r="Q27" s="144"/>
    </row>
    <row r="28" spans="1:17" ht="15">
      <c r="A28" s="1" t="s">
        <v>71</v>
      </c>
      <c r="B28" s="57">
        <f>B27+F27+J27+N27</f>
        <v>0</v>
      </c>
      <c r="C28" s="2">
        <f>D27+H27+L27+O27</f>
        <v>0.12152777777777779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5.75" customHeight="1">
      <c r="A29" s="136" t="s">
        <v>90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15" customHeight="1">
      <c r="A30" s="55" t="s">
        <v>59</v>
      </c>
      <c r="B30" s="137" t="s">
        <v>60</v>
      </c>
      <c r="C30" s="137"/>
      <c r="D30" s="137"/>
      <c r="E30" s="137"/>
      <c r="F30" s="137" t="s">
        <v>61</v>
      </c>
      <c r="G30" s="137"/>
      <c r="H30" s="137"/>
      <c r="I30" s="137"/>
      <c r="J30" s="137" t="s">
        <v>62</v>
      </c>
      <c r="K30" s="137"/>
      <c r="L30" s="137"/>
      <c r="M30" s="137"/>
      <c r="N30" s="137" t="s">
        <v>63</v>
      </c>
      <c r="O30" s="137"/>
      <c r="P30" s="137"/>
      <c r="Q30" s="137"/>
    </row>
    <row r="31" spans="1:17" ht="15" customHeight="1">
      <c r="A31" s="56" t="s">
        <v>4</v>
      </c>
      <c r="B31" s="138" t="s">
        <v>66</v>
      </c>
      <c r="C31" s="138"/>
      <c r="D31" s="138"/>
      <c r="E31" s="138"/>
      <c r="F31" s="138" t="s">
        <v>85</v>
      </c>
      <c r="G31" s="138"/>
      <c r="H31" s="138"/>
      <c r="I31" s="138"/>
      <c r="J31" s="138" t="s">
        <v>66</v>
      </c>
      <c r="K31" s="138"/>
      <c r="L31" s="138"/>
      <c r="M31" s="138"/>
      <c r="N31" s="138" t="s">
        <v>74</v>
      </c>
      <c r="O31" s="138"/>
      <c r="P31" s="138"/>
      <c r="Q31" s="138"/>
    </row>
    <row r="32" spans="1:17" ht="15" customHeight="1">
      <c r="A32" s="139" t="s">
        <v>68</v>
      </c>
      <c r="B32" s="138" t="s">
        <v>131</v>
      </c>
      <c r="C32" s="138"/>
      <c r="D32" s="138"/>
      <c r="E32" s="138"/>
      <c r="F32" s="138" t="s">
        <v>118</v>
      </c>
      <c r="G32" s="138"/>
      <c r="H32" s="138"/>
      <c r="I32" s="138"/>
      <c r="J32" s="138" t="s">
        <v>104</v>
      </c>
      <c r="K32" s="138"/>
      <c r="L32" s="138"/>
      <c r="M32" s="138"/>
      <c r="N32" s="138" t="s">
        <v>105</v>
      </c>
      <c r="O32" s="138"/>
      <c r="P32" s="138"/>
      <c r="Q32" s="138"/>
    </row>
    <row r="33" spans="1:17" ht="94.5" customHeight="1">
      <c r="A33" s="13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ht="15" customHeight="1">
      <c r="A34" s="59" t="s">
        <v>70</v>
      </c>
      <c r="B34" s="127"/>
      <c r="C34" s="127"/>
      <c r="D34" s="142">
        <v>0.027777777777777776</v>
      </c>
      <c r="E34" s="142"/>
      <c r="F34" s="141"/>
      <c r="G34" s="141"/>
      <c r="H34" s="142">
        <v>0.041666666666666664</v>
      </c>
      <c r="I34" s="142"/>
      <c r="J34" s="141"/>
      <c r="K34" s="141"/>
      <c r="L34" s="142">
        <v>0.034722222222222224</v>
      </c>
      <c r="M34" s="142"/>
      <c r="N34" s="60"/>
      <c r="O34" s="146">
        <v>0.0625</v>
      </c>
      <c r="P34" s="146"/>
      <c r="Q34" s="61"/>
    </row>
    <row r="35" spans="1:17" ht="15">
      <c r="A35" s="1" t="s">
        <v>71</v>
      </c>
      <c r="B35" s="57">
        <f>B34+F34+J34+N34</f>
        <v>0</v>
      </c>
      <c r="C35" s="2">
        <f>D34+H34+L34+O34</f>
        <v>0.16666666666666669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ht="15.75">
      <c r="A36" s="136" t="s">
        <v>92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1:17" ht="15" customHeight="1">
      <c r="A37" s="55" t="s">
        <v>59</v>
      </c>
      <c r="B37" s="137" t="s">
        <v>60</v>
      </c>
      <c r="C37" s="137"/>
      <c r="D37" s="137"/>
      <c r="E37" s="137"/>
      <c r="F37" s="137" t="s">
        <v>61</v>
      </c>
      <c r="G37" s="137"/>
      <c r="H37" s="137"/>
      <c r="I37" s="137"/>
      <c r="J37" s="137" t="s">
        <v>62</v>
      </c>
      <c r="K37" s="137"/>
      <c r="L37" s="137"/>
      <c r="M37" s="137"/>
      <c r="N37" s="137" t="s">
        <v>63</v>
      </c>
      <c r="O37" s="137"/>
      <c r="P37" s="137"/>
      <c r="Q37" s="137"/>
    </row>
    <row r="38" spans="1:17" ht="15" customHeight="1">
      <c r="A38" s="56" t="s">
        <v>4</v>
      </c>
      <c r="B38" s="138" t="s">
        <v>64</v>
      </c>
      <c r="C38" s="138"/>
      <c r="D38" s="138"/>
      <c r="E38" s="138"/>
      <c r="F38" s="138" t="s">
        <v>117</v>
      </c>
      <c r="G38" s="138"/>
      <c r="H38" s="138"/>
      <c r="I38" s="138"/>
      <c r="J38" s="138" t="s">
        <v>66</v>
      </c>
      <c r="K38" s="138"/>
      <c r="L38" s="138"/>
      <c r="M38" s="138"/>
      <c r="N38" s="138" t="s">
        <v>81</v>
      </c>
      <c r="O38" s="138"/>
      <c r="P38" s="138"/>
      <c r="Q38" s="138"/>
    </row>
    <row r="39" spans="1:17" ht="15" customHeight="1">
      <c r="A39" s="139" t="s">
        <v>68</v>
      </c>
      <c r="B39" s="138" t="s">
        <v>69</v>
      </c>
      <c r="C39" s="138"/>
      <c r="D39" s="138"/>
      <c r="E39" s="138"/>
      <c r="F39" s="138" t="s">
        <v>141</v>
      </c>
      <c r="G39" s="138"/>
      <c r="H39" s="138"/>
      <c r="I39" s="138"/>
      <c r="J39" s="138" t="s">
        <v>129</v>
      </c>
      <c r="K39" s="138"/>
      <c r="L39" s="138"/>
      <c r="M39" s="138"/>
      <c r="N39" s="138" t="s">
        <v>106</v>
      </c>
      <c r="O39" s="138"/>
      <c r="P39" s="138"/>
      <c r="Q39" s="138"/>
    </row>
    <row r="40" spans="1:17" ht="94.5" customHeight="1">
      <c r="A40" s="139"/>
      <c r="B40" s="138"/>
      <c r="C40" s="138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38"/>
    </row>
    <row r="41" spans="1:17" ht="15">
      <c r="A41" s="59" t="s">
        <v>70</v>
      </c>
      <c r="B41" s="127"/>
      <c r="C41" s="127"/>
      <c r="D41" s="147">
        <v>0.027777777777777776</v>
      </c>
      <c r="E41" s="147"/>
      <c r="F41" s="148"/>
      <c r="G41" s="148"/>
      <c r="H41" s="147">
        <v>0.04583333333333334</v>
      </c>
      <c r="I41" s="147"/>
      <c r="J41" s="148"/>
      <c r="K41" s="148"/>
      <c r="L41" s="147">
        <v>0.034722222222222224</v>
      </c>
      <c r="M41" s="147"/>
      <c r="N41" s="70"/>
      <c r="O41" s="147">
        <v>0.0625</v>
      </c>
      <c r="P41" s="147"/>
      <c r="Q41" s="61"/>
    </row>
    <row r="42" spans="1:17" ht="15">
      <c r="A42" s="65" t="s">
        <v>71</v>
      </c>
      <c r="B42" s="70">
        <f>B41+F41+J41+N41</f>
        <v>0</v>
      </c>
      <c r="C42" s="64">
        <f>D41+H41+L41+O41</f>
        <v>0.17083333333333334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5.75">
      <c r="A43" s="149" t="s">
        <v>93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</row>
    <row r="44" spans="1:17" ht="15" customHeight="1">
      <c r="A44" s="55" t="s">
        <v>59</v>
      </c>
      <c r="B44" s="137" t="s">
        <v>60</v>
      </c>
      <c r="C44" s="137"/>
      <c r="D44" s="137"/>
      <c r="E44" s="137"/>
      <c r="F44" s="137" t="s">
        <v>61</v>
      </c>
      <c r="G44" s="137"/>
      <c r="H44" s="137"/>
      <c r="I44" s="137"/>
      <c r="J44" s="137" t="s">
        <v>62</v>
      </c>
      <c r="K44" s="137"/>
      <c r="L44" s="137"/>
      <c r="M44" s="137"/>
      <c r="N44" s="137" t="s">
        <v>63</v>
      </c>
      <c r="O44" s="137"/>
      <c r="P44" s="137"/>
      <c r="Q44" s="137"/>
    </row>
    <row r="45" spans="1:17" ht="15" customHeight="1">
      <c r="A45" s="56" t="s">
        <v>4</v>
      </c>
      <c r="B45" s="138" t="s">
        <v>64</v>
      </c>
      <c r="C45" s="138"/>
      <c r="D45" s="138"/>
      <c r="E45" s="138"/>
      <c r="F45" s="138" t="s">
        <v>65</v>
      </c>
      <c r="G45" s="138"/>
      <c r="H45" s="138"/>
      <c r="I45" s="138"/>
      <c r="J45" s="138" t="s">
        <v>77</v>
      </c>
      <c r="K45" s="138"/>
      <c r="L45" s="138"/>
      <c r="M45" s="138"/>
      <c r="N45" s="138" t="s">
        <v>80</v>
      </c>
      <c r="O45" s="138"/>
      <c r="P45" s="138"/>
      <c r="Q45" s="138"/>
    </row>
    <row r="46" spans="1:17" ht="15" customHeight="1">
      <c r="A46" s="125" t="s">
        <v>68</v>
      </c>
      <c r="B46" s="141" t="s">
        <v>69</v>
      </c>
      <c r="C46" s="141"/>
      <c r="D46" s="141"/>
      <c r="E46" s="141"/>
      <c r="F46" s="141" t="s">
        <v>142</v>
      </c>
      <c r="G46" s="141"/>
      <c r="H46" s="141"/>
      <c r="I46" s="141"/>
      <c r="J46" s="141" t="s">
        <v>129</v>
      </c>
      <c r="K46" s="141"/>
      <c r="L46" s="141"/>
      <c r="M46" s="141"/>
      <c r="N46" s="141" t="s">
        <v>128</v>
      </c>
      <c r="O46" s="141"/>
      <c r="P46" s="141"/>
      <c r="Q46" s="141"/>
    </row>
    <row r="47" spans="1:17" ht="94.5" customHeight="1">
      <c r="A47" s="125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5">
      <c r="A48" s="1" t="s">
        <v>70</v>
      </c>
      <c r="B48" s="122"/>
      <c r="C48" s="122"/>
      <c r="D48" s="140">
        <v>0.027777777777777776</v>
      </c>
      <c r="E48" s="140"/>
      <c r="F48" s="138"/>
      <c r="G48" s="138"/>
      <c r="H48" s="140">
        <v>0.041666666666666664</v>
      </c>
      <c r="I48" s="140"/>
      <c r="J48" s="138"/>
      <c r="K48" s="138"/>
      <c r="L48" s="140">
        <v>0.034722222222222224</v>
      </c>
      <c r="M48" s="140"/>
      <c r="N48" s="57"/>
      <c r="O48" s="135">
        <v>0.06597222222222222</v>
      </c>
      <c r="P48" s="135"/>
      <c r="Q48" s="58"/>
    </row>
    <row r="49" spans="1:17" ht="15">
      <c r="A49" s="1" t="s">
        <v>71</v>
      </c>
      <c r="B49" s="57">
        <f>B48+F48+J48+N48</f>
        <v>0</v>
      </c>
      <c r="C49" s="2">
        <f>D48+H48+L48+O48</f>
        <v>0.1701388888888889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</row>
    <row r="50" spans="1:17" ht="15.75">
      <c r="A50" s="149" t="s">
        <v>94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ht="15" customHeight="1">
      <c r="A51" s="55" t="s">
        <v>59</v>
      </c>
      <c r="B51" s="137" t="s">
        <v>60</v>
      </c>
      <c r="C51" s="137"/>
      <c r="D51" s="137"/>
      <c r="E51" s="137"/>
      <c r="F51" s="137" t="s">
        <v>61</v>
      </c>
      <c r="G51" s="137"/>
      <c r="H51" s="137"/>
      <c r="I51" s="137"/>
      <c r="J51" s="137" t="s">
        <v>62</v>
      </c>
      <c r="K51" s="137"/>
      <c r="L51" s="137"/>
      <c r="M51" s="137"/>
      <c r="N51" s="137" t="s">
        <v>63</v>
      </c>
      <c r="O51" s="137"/>
      <c r="P51" s="137"/>
      <c r="Q51" s="137"/>
    </row>
    <row r="52" spans="1:17" ht="15" customHeight="1">
      <c r="A52" s="56" t="s">
        <v>4</v>
      </c>
      <c r="B52" s="138" t="s">
        <v>66</v>
      </c>
      <c r="C52" s="138"/>
      <c r="D52" s="138"/>
      <c r="E52" s="138"/>
      <c r="F52" s="138" t="s">
        <v>85</v>
      </c>
      <c r="G52" s="138"/>
      <c r="H52" s="138"/>
      <c r="I52" s="138"/>
      <c r="J52" s="138" t="s">
        <v>66</v>
      </c>
      <c r="K52" s="138"/>
      <c r="L52" s="138"/>
      <c r="M52" s="138"/>
      <c r="N52" s="138" t="s">
        <v>74</v>
      </c>
      <c r="O52" s="138"/>
      <c r="P52" s="138"/>
      <c r="Q52" s="138"/>
    </row>
    <row r="53" spans="1:17" ht="15" customHeight="1">
      <c r="A53" s="139" t="s">
        <v>68</v>
      </c>
      <c r="B53" s="138" t="s">
        <v>132</v>
      </c>
      <c r="C53" s="138"/>
      <c r="D53" s="138"/>
      <c r="E53" s="138"/>
      <c r="F53" s="138" t="s">
        <v>137</v>
      </c>
      <c r="G53" s="138"/>
      <c r="H53" s="138"/>
      <c r="I53" s="138"/>
      <c r="J53" s="138" t="s">
        <v>108</v>
      </c>
      <c r="K53" s="138"/>
      <c r="L53" s="138"/>
      <c r="M53" s="138"/>
      <c r="N53" s="138" t="s">
        <v>107</v>
      </c>
      <c r="O53" s="138"/>
      <c r="P53" s="138"/>
      <c r="Q53" s="138"/>
    </row>
    <row r="54" spans="1:17" ht="94.5" customHeight="1">
      <c r="A54" s="139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</row>
    <row r="55" spans="1:17" ht="15">
      <c r="A55" s="59" t="s">
        <v>70</v>
      </c>
      <c r="B55" s="127"/>
      <c r="C55" s="127"/>
      <c r="D55" s="142">
        <v>0.027777777777777776</v>
      </c>
      <c r="E55" s="142"/>
      <c r="F55" s="141"/>
      <c r="G55" s="141"/>
      <c r="H55" s="142">
        <v>0.041666666666666664</v>
      </c>
      <c r="I55" s="142"/>
      <c r="J55" s="141"/>
      <c r="K55" s="141"/>
      <c r="L55" s="142">
        <v>0.020833333333333332</v>
      </c>
      <c r="M55" s="142"/>
      <c r="N55" s="60"/>
      <c r="O55" s="146">
        <v>0.041666666666666664</v>
      </c>
      <c r="P55" s="146"/>
      <c r="Q55" s="58"/>
    </row>
    <row r="56" spans="1:17" ht="15">
      <c r="A56" s="59" t="s">
        <v>71</v>
      </c>
      <c r="B56" s="60">
        <f>B55+F55+J55+N55</f>
        <v>0</v>
      </c>
      <c r="C56" s="69">
        <f>D55+H55+L55+O55</f>
        <v>0.13194444444444445</v>
      </c>
      <c r="D56" s="66"/>
      <c r="E56" s="66"/>
      <c r="F56" s="67"/>
      <c r="G56" s="67"/>
      <c r="H56" s="66"/>
      <c r="I56" s="66"/>
      <c r="J56" s="67"/>
      <c r="K56" s="67"/>
      <c r="L56" s="66"/>
      <c r="M56" s="66"/>
      <c r="N56" s="67"/>
      <c r="O56" s="66"/>
      <c r="P56" s="68"/>
      <c r="Q56" s="63"/>
    </row>
    <row r="57" spans="1:17" ht="15.75">
      <c r="A57" s="156" t="s">
        <v>95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</row>
    <row r="58" spans="1:17" ht="15">
      <c r="A58" s="55" t="s">
        <v>59</v>
      </c>
      <c r="B58" s="143" t="s">
        <v>60</v>
      </c>
      <c r="C58" s="143"/>
      <c r="D58" s="143"/>
      <c r="E58" s="143"/>
      <c r="F58" s="143" t="s">
        <v>61</v>
      </c>
      <c r="G58" s="143"/>
      <c r="H58" s="143"/>
      <c r="I58" s="151"/>
      <c r="J58" s="157" t="s">
        <v>62</v>
      </c>
      <c r="K58" s="157"/>
      <c r="L58" s="157"/>
      <c r="M58" s="157"/>
      <c r="N58" s="161"/>
      <c r="O58" s="161"/>
      <c r="P58" s="161"/>
      <c r="Q58" s="161"/>
    </row>
    <row r="59" spans="1:17" ht="15">
      <c r="A59" s="56" t="s">
        <v>4</v>
      </c>
      <c r="B59" s="138" t="s">
        <v>66</v>
      </c>
      <c r="C59" s="138"/>
      <c r="D59" s="138"/>
      <c r="E59" s="138"/>
      <c r="F59" s="138" t="s">
        <v>78</v>
      </c>
      <c r="G59" s="138"/>
      <c r="H59" s="138"/>
      <c r="I59" s="122"/>
      <c r="J59" s="158" t="s">
        <v>79</v>
      </c>
      <c r="K59" s="158"/>
      <c r="L59" s="158"/>
      <c r="M59" s="158"/>
      <c r="N59" s="159"/>
      <c r="O59" s="159"/>
      <c r="P59" s="159"/>
      <c r="Q59" s="159"/>
    </row>
    <row r="60" spans="1:17" ht="15">
      <c r="A60" s="139" t="s">
        <v>68</v>
      </c>
      <c r="B60" s="138" t="s">
        <v>138</v>
      </c>
      <c r="C60" s="138"/>
      <c r="D60" s="138"/>
      <c r="E60" s="138"/>
      <c r="F60" s="138" t="s">
        <v>143</v>
      </c>
      <c r="G60" s="138"/>
      <c r="H60" s="138"/>
      <c r="I60" s="122"/>
      <c r="J60" s="152" t="s">
        <v>119</v>
      </c>
      <c r="K60" s="153"/>
      <c r="L60" s="153"/>
      <c r="M60" s="153"/>
      <c r="N60" s="154"/>
      <c r="O60" s="155"/>
      <c r="P60" s="155"/>
      <c r="Q60" s="155"/>
    </row>
    <row r="61" spans="1:17" ht="94.5" customHeight="1">
      <c r="A61" s="139"/>
      <c r="B61" s="138"/>
      <c r="C61" s="138"/>
      <c r="D61" s="138"/>
      <c r="E61" s="138"/>
      <c r="F61" s="138"/>
      <c r="G61" s="138"/>
      <c r="H61" s="138"/>
      <c r="I61" s="122"/>
      <c r="J61" s="153"/>
      <c r="K61" s="153"/>
      <c r="L61" s="153"/>
      <c r="M61" s="153"/>
      <c r="N61" s="155"/>
      <c r="O61" s="155"/>
      <c r="P61" s="155"/>
      <c r="Q61" s="155"/>
    </row>
    <row r="62" spans="1:17" ht="15">
      <c r="A62" s="1" t="s">
        <v>70</v>
      </c>
      <c r="B62" s="122"/>
      <c r="C62" s="122"/>
      <c r="D62" s="140">
        <v>0.024305555555555556</v>
      </c>
      <c r="E62" s="140"/>
      <c r="F62" s="138"/>
      <c r="G62" s="138"/>
      <c r="H62" s="140">
        <v>0.027777777777777776</v>
      </c>
      <c r="I62" s="133"/>
      <c r="J62" s="148">
        <v>21.1</v>
      </c>
      <c r="K62" s="148"/>
      <c r="L62" s="147"/>
      <c r="M62" s="147"/>
      <c r="N62" s="160"/>
      <c r="O62" s="160"/>
      <c r="P62" s="111"/>
      <c r="Q62" s="111"/>
    </row>
    <row r="63" spans="1:17" ht="15">
      <c r="A63" s="1" t="s">
        <v>71</v>
      </c>
      <c r="B63" s="57">
        <f>B62+F62+J62+N62</f>
        <v>21.1</v>
      </c>
      <c r="C63" s="2">
        <f>D62+H62+L62+O62</f>
        <v>0.05208333333333333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</sheetData>
  <sheetProtection selectLockedCells="1" selectUnlockedCells="1"/>
  <mergeCells count="195">
    <mergeCell ref="F6:G6"/>
    <mergeCell ref="H6:I6"/>
    <mergeCell ref="J6:K6"/>
    <mergeCell ref="B6:C6"/>
    <mergeCell ref="D6:E6"/>
    <mergeCell ref="A4:A5"/>
    <mergeCell ref="B4:E5"/>
    <mergeCell ref="A1:Q1"/>
    <mergeCell ref="B2:E2"/>
    <mergeCell ref="F2:I2"/>
    <mergeCell ref="J2:M2"/>
    <mergeCell ref="N2:Q2"/>
    <mergeCell ref="F4:I5"/>
    <mergeCell ref="J4:M5"/>
    <mergeCell ref="B3:E3"/>
    <mergeCell ref="F3:I3"/>
    <mergeCell ref="D63:Q63"/>
    <mergeCell ref="J62:K62"/>
    <mergeCell ref="L62:M62"/>
    <mergeCell ref="J59:M59"/>
    <mergeCell ref="N59:Q59"/>
    <mergeCell ref="J3:M3"/>
    <mergeCell ref="N3:Q3"/>
    <mergeCell ref="N62:O62"/>
    <mergeCell ref="P62:Q62"/>
    <mergeCell ref="N58:Q58"/>
    <mergeCell ref="L6:M6"/>
    <mergeCell ref="O6:P6"/>
    <mergeCell ref="D7:Q7"/>
    <mergeCell ref="J58:M58"/>
    <mergeCell ref="B59:E59"/>
    <mergeCell ref="F59:I59"/>
    <mergeCell ref="J55:K55"/>
    <mergeCell ref="L55:M55"/>
    <mergeCell ref="B55:C55"/>
    <mergeCell ref="D55:E55"/>
    <mergeCell ref="J60:M61"/>
    <mergeCell ref="N4:Q5"/>
    <mergeCell ref="B62:C62"/>
    <mergeCell ref="D62:E62"/>
    <mergeCell ref="F62:G62"/>
    <mergeCell ref="H62:I62"/>
    <mergeCell ref="N60:Q61"/>
    <mergeCell ref="O55:P55"/>
    <mergeCell ref="A57:Q57"/>
    <mergeCell ref="B58:E58"/>
    <mergeCell ref="F55:G55"/>
    <mergeCell ref="H55:I55"/>
    <mergeCell ref="A60:A61"/>
    <mergeCell ref="B60:E61"/>
    <mergeCell ref="F60:I61"/>
    <mergeCell ref="F58:I58"/>
    <mergeCell ref="N52:Q52"/>
    <mergeCell ref="D49:Q49"/>
    <mergeCell ref="A50:Q50"/>
    <mergeCell ref="B51:E51"/>
    <mergeCell ref="F51:I51"/>
    <mergeCell ref="J51:M51"/>
    <mergeCell ref="N51:Q51"/>
    <mergeCell ref="A53:A54"/>
    <mergeCell ref="B53:E54"/>
    <mergeCell ref="F53:I54"/>
    <mergeCell ref="J53:M54"/>
    <mergeCell ref="F52:I52"/>
    <mergeCell ref="J52:M52"/>
    <mergeCell ref="N53:Q54"/>
    <mergeCell ref="N46:Q47"/>
    <mergeCell ref="B48:C48"/>
    <mergeCell ref="D48:E48"/>
    <mergeCell ref="F48:G48"/>
    <mergeCell ref="H48:I48"/>
    <mergeCell ref="J48:K48"/>
    <mergeCell ref="L48:M48"/>
    <mergeCell ref="O48:P48"/>
    <mergeCell ref="B52:E52"/>
    <mergeCell ref="B45:E45"/>
    <mergeCell ref="F45:I45"/>
    <mergeCell ref="J45:M45"/>
    <mergeCell ref="N45:Q45"/>
    <mergeCell ref="A46:A47"/>
    <mergeCell ref="B46:E47"/>
    <mergeCell ref="F46:I47"/>
    <mergeCell ref="J46:M47"/>
    <mergeCell ref="O41:P41"/>
    <mergeCell ref="D42:Q42"/>
    <mergeCell ref="A43:Q43"/>
    <mergeCell ref="B44:E44"/>
    <mergeCell ref="F44:I44"/>
    <mergeCell ref="J44:M44"/>
    <mergeCell ref="N44:Q44"/>
    <mergeCell ref="B41:C41"/>
    <mergeCell ref="D41:E41"/>
    <mergeCell ref="F41:G41"/>
    <mergeCell ref="H41:I41"/>
    <mergeCell ref="J41:K41"/>
    <mergeCell ref="L41:M41"/>
    <mergeCell ref="B38:E38"/>
    <mergeCell ref="F38:I38"/>
    <mergeCell ref="J38:M38"/>
    <mergeCell ref="N38:Q38"/>
    <mergeCell ref="A39:A40"/>
    <mergeCell ref="B39:E40"/>
    <mergeCell ref="F39:I40"/>
    <mergeCell ref="J39:M40"/>
    <mergeCell ref="N39:Q40"/>
    <mergeCell ref="D28:Q28"/>
    <mergeCell ref="A36:Q36"/>
    <mergeCell ref="B37:E37"/>
    <mergeCell ref="F37:I37"/>
    <mergeCell ref="J37:M37"/>
    <mergeCell ref="N37:Q37"/>
    <mergeCell ref="O34:P34"/>
    <mergeCell ref="D35:Q35"/>
    <mergeCell ref="B34:C34"/>
    <mergeCell ref="D34:E34"/>
    <mergeCell ref="B27:C27"/>
    <mergeCell ref="D27:E27"/>
    <mergeCell ref="F27:G27"/>
    <mergeCell ref="H27:I27"/>
    <mergeCell ref="J27:K27"/>
    <mergeCell ref="L27:M27"/>
    <mergeCell ref="F24:I24"/>
    <mergeCell ref="J24:M24"/>
    <mergeCell ref="A25:A26"/>
    <mergeCell ref="B25:E26"/>
    <mergeCell ref="F25:I26"/>
    <mergeCell ref="J25:M26"/>
    <mergeCell ref="F34:G34"/>
    <mergeCell ref="H34:I34"/>
    <mergeCell ref="J34:K34"/>
    <mergeCell ref="L34:M34"/>
    <mergeCell ref="A22:Q22"/>
    <mergeCell ref="B23:E23"/>
    <mergeCell ref="F23:I23"/>
    <mergeCell ref="J23:M23"/>
    <mergeCell ref="N23:Q27"/>
    <mergeCell ref="B24:E24"/>
    <mergeCell ref="N31:Q31"/>
    <mergeCell ref="A32:A33"/>
    <mergeCell ref="B32:E33"/>
    <mergeCell ref="F32:I33"/>
    <mergeCell ref="J32:M33"/>
    <mergeCell ref="N32:Q33"/>
    <mergeCell ref="B31:E31"/>
    <mergeCell ref="F31:I31"/>
    <mergeCell ref="J31:M31"/>
    <mergeCell ref="O20:P20"/>
    <mergeCell ref="D21:Q21"/>
    <mergeCell ref="A29:Q29"/>
    <mergeCell ref="B30:E30"/>
    <mergeCell ref="F30:I30"/>
    <mergeCell ref="J30:M30"/>
    <mergeCell ref="N30:Q30"/>
    <mergeCell ref="B20:C20"/>
    <mergeCell ref="D20:E20"/>
    <mergeCell ref="F20:G20"/>
    <mergeCell ref="H20:I20"/>
    <mergeCell ref="J20:K20"/>
    <mergeCell ref="L20:M20"/>
    <mergeCell ref="B17:E17"/>
    <mergeCell ref="F17:I17"/>
    <mergeCell ref="J17:M17"/>
    <mergeCell ref="N17:Q17"/>
    <mergeCell ref="A18:A19"/>
    <mergeCell ref="B18:E19"/>
    <mergeCell ref="F18:I19"/>
    <mergeCell ref="J18:M19"/>
    <mergeCell ref="N18:Q19"/>
    <mergeCell ref="L13:M13"/>
    <mergeCell ref="O13:P13"/>
    <mergeCell ref="D14:Q14"/>
    <mergeCell ref="A15:Q15"/>
    <mergeCell ref="B16:E16"/>
    <mergeCell ref="F16:I16"/>
    <mergeCell ref="J16:M16"/>
    <mergeCell ref="N16:Q16"/>
    <mergeCell ref="A11:A12"/>
    <mergeCell ref="B11:E12"/>
    <mergeCell ref="F11:I12"/>
    <mergeCell ref="J11:M12"/>
    <mergeCell ref="N11:Q12"/>
    <mergeCell ref="B13:C13"/>
    <mergeCell ref="D13:E13"/>
    <mergeCell ref="F13:G13"/>
    <mergeCell ref="H13:I13"/>
    <mergeCell ref="J13:K13"/>
    <mergeCell ref="A8:Q8"/>
    <mergeCell ref="B9:E9"/>
    <mergeCell ref="F9:I9"/>
    <mergeCell ref="J9:M9"/>
    <mergeCell ref="N9:Q9"/>
    <mergeCell ref="B10:E10"/>
    <mergeCell ref="F10:I10"/>
    <mergeCell ref="J10:M10"/>
    <mergeCell ref="N10:Q10"/>
  </mergeCells>
  <printOptions/>
  <pageMargins left="0.5118110236220472" right="0.15748031496062992" top="0.3937007874015748" bottom="0.35433070866141736" header="0.5118110236220472" footer="0.35433070866141736"/>
  <pageSetup horizontalDpi="300" verticalDpi="300" orientation="landscape" paperSize="9" r:id="rId1"/>
  <headerFooter alignWithMargins="0">
    <oddFooter>&amp;CGilles AA - 2020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54">
      <selection activeCell="F60" sqref="F60:I61"/>
    </sheetView>
  </sheetViews>
  <sheetFormatPr defaultColWidth="11.57421875" defaultRowHeight="15"/>
  <cols>
    <col min="1" max="1" width="11.140625" style="0" customWidth="1"/>
    <col min="2" max="2" width="4.8515625" style="0" customWidth="1"/>
    <col min="3" max="3" width="6.28125" style="0" customWidth="1"/>
    <col min="4" max="4" width="3.7109375" style="0" customWidth="1"/>
    <col min="5" max="5" width="11.7109375" style="0" customWidth="1"/>
    <col min="6" max="6" width="4.8515625" style="0" customWidth="1"/>
    <col min="7" max="7" width="5.8515625" style="0" customWidth="1"/>
    <col min="8" max="8" width="11.57421875" style="0" customWidth="1"/>
    <col min="9" max="9" width="11.7109375" style="0" customWidth="1"/>
    <col min="10" max="10" width="4.7109375" style="0" customWidth="1"/>
    <col min="11" max="11" width="6.140625" style="0" customWidth="1"/>
    <col min="12" max="12" width="11.57421875" style="0" customWidth="1"/>
    <col min="13" max="13" width="11.7109375" style="0" customWidth="1"/>
    <col min="14" max="15" width="11.57421875" style="0" customWidth="1"/>
    <col min="16" max="16" width="7.28125" style="0" customWidth="1"/>
    <col min="17" max="17" width="0.13671875" style="0" customWidth="1"/>
  </cols>
  <sheetData>
    <row r="1" spans="1:17" ht="15.75" customHeight="1">
      <c r="A1" s="171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17" ht="15.75" customHeight="1">
      <c r="A2" s="55" t="s">
        <v>59</v>
      </c>
      <c r="B2" s="151" t="s">
        <v>60</v>
      </c>
      <c r="C2" s="174"/>
      <c r="D2" s="174"/>
      <c r="E2" s="175"/>
      <c r="F2" s="151" t="s">
        <v>61</v>
      </c>
      <c r="G2" s="174"/>
      <c r="H2" s="174"/>
      <c r="I2" s="174"/>
      <c r="J2" s="157" t="s">
        <v>62</v>
      </c>
      <c r="K2" s="157"/>
      <c r="L2" s="157"/>
      <c r="M2" s="157"/>
      <c r="N2" s="161"/>
      <c r="O2" s="161"/>
      <c r="P2" s="161"/>
      <c r="Q2" s="161"/>
    </row>
    <row r="3" spans="1:17" ht="15.75" customHeight="1">
      <c r="A3" s="56" t="s">
        <v>4</v>
      </c>
      <c r="B3" s="122" t="s">
        <v>64</v>
      </c>
      <c r="C3" s="123"/>
      <c r="D3" s="123"/>
      <c r="E3" s="124"/>
      <c r="F3" s="168" t="s">
        <v>96</v>
      </c>
      <c r="G3" s="169"/>
      <c r="H3" s="169"/>
      <c r="I3" s="169"/>
      <c r="J3" s="148" t="s">
        <v>97</v>
      </c>
      <c r="K3" s="148"/>
      <c r="L3" s="148"/>
      <c r="M3" s="148"/>
      <c r="N3" s="160"/>
      <c r="O3" s="160"/>
      <c r="P3" s="160"/>
      <c r="Q3" s="160"/>
    </row>
    <row r="4" spans="1:17" ht="15" customHeight="1">
      <c r="A4" s="125" t="s">
        <v>68</v>
      </c>
      <c r="B4" s="127" t="s">
        <v>69</v>
      </c>
      <c r="C4" s="128"/>
      <c r="D4" s="128"/>
      <c r="E4" s="129"/>
      <c r="F4" s="162" t="s">
        <v>96</v>
      </c>
      <c r="G4" s="163"/>
      <c r="H4" s="163"/>
      <c r="I4" s="163"/>
      <c r="J4" s="148" t="s">
        <v>109</v>
      </c>
      <c r="K4" s="148"/>
      <c r="L4" s="148"/>
      <c r="M4" s="148"/>
      <c r="N4" s="160"/>
      <c r="O4" s="160"/>
      <c r="P4" s="160"/>
      <c r="Q4" s="160"/>
    </row>
    <row r="5" spans="1:17" ht="94.5" customHeight="1">
      <c r="A5" s="126"/>
      <c r="B5" s="130"/>
      <c r="C5" s="131"/>
      <c r="D5" s="131"/>
      <c r="E5" s="132"/>
      <c r="F5" s="165"/>
      <c r="G5" s="166"/>
      <c r="H5" s="166"/>
      <c r="I5" s="166"/>
      <c r="J5" s="148"/>
      <c r="K5" s="148"/>
      <c r="L5" s="148"/>
      <c r="M5" s="148"/>
      <c r="N5" s="160"/>
      <c r="O5" s="160"/>
      <c r="P5" s="160"/>
      <c r="Q5" s="160"/>
    </row>
    <row r="6" spans="1:17" ht="15" customHeight="1">
      <c r="A6" s="1" t="s">
        <v>70</v>
      </c>
      <c r="B6" s="122"/>
      <c r="C6" s="124"/>
      <c r="D6" s="133">
        <v>0.027777777777777776</v>
      </c>
      <c r="E6" s="134"/>
      <c r="F6" s="122"/>
      <c r="G6" s="124"/>
      <c r="H6" s="133">
        <v>0.041666666666666664</v>
      </c>
      <c r="I6" s="135"/>
      <c r="J6" s="148"/>
      <c r="K6" s="148"/>
      <c r="L6" s="147">
        <v>0.04861111111111111</v>
      </c>
      <c r="M6" s="147"/>
      <c r="N6" s="71"/>
      <c r="O6" s="111"/>
      <c r="P6" s="111"/>
      <c r="Q6" s="63"/>
    </row>
    <row r="7" spans="1:17" ht="15" customHeight="1">
      <c r="A7" s="59" t="s">
        <v>71</v>
      </c>
      <c r="B7" s="60">
        <f>B6+F6+J6+N6</f>
        <v>0</v>
      </c>
      <c r="C7" s="69">
        <f>D6+H6+L6+O6</f>
        <v>0.11805555555555555</v>
      </c>
      <c r="D7" s="176"/>
      <c r="E7" s="146"/>
      <c r="F7" s="146"/>
      <c r="G7" s="146"/>
      <c r="H7" s="146"/>
      <c r="I7" s="146"/>
      <c r="J7" s="111"/>
      <c r="K7" s="111"/>
      <c r="L7" s="111"/>
      <c r="M7" s="111"/>
      <c r="N7" s="111"/>
      <c r="O7" s="111"/>
      <c r="P7" s="111"/>
      <c r="Q7" s="111"/>
    </row>
    <row r="8" spans="1:17" ht="15.75" customHeight="1">
      <c r="A8" s="171" t="s">
        <v>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</row>
    <row r="9" spans="1:17" ht="15" customHeight="1">
      <c r="A9" s="55" t="s">
        <v>59</v>
      </c>
      <c r="B9" s="151" t="s">
        <v>60</v>
      </c>
      <c r="C9" s="174"/>
      <c r="D9" s="174"/>
      <c r="E9" s="175"/>
      <c r="F9" s="151" t="s">
        <v>61</v>
      </c>
      <c r="G9" s="174"/>
      <c r="H9" s="174"/>
      <c r="I9" s="174"/>
      <c r="J9" s="157" t="s">
        <v>62</v>
      </c>
      <c r="K9" s="157"/>
      <c r="L9" s="157"/>
      <c r="M9" s="157"/>
      <c r="N9" s="161"/>
      <c r="O9" s="161"/>
      <c r="P9" s="161"/>
      <c r="Q9" s="161"/>
    </row>
    <row r="10" spans="1:17" ht="15" customHeight="1">
      <c r="A10" s="56" t="s">
        <v>4</v>
      </c>
      <c r="B10" s="122" t="s">
        <v>64</v>
      </c>
      <c r="C10" s="123"/>
      <c r="D10" s="123"/>
      <c r="E10" s="124"/>
      <c r="F10" s="122" t="s">
        <v>65</v>
      </c>
      <c r="G10" s="123"/>
      <c r="H10" s="123"/>
      <c r="I10" s="123"/>
      <c r="J10" s="148" t="s">
        <v>67</v>
      </c>
      <c r="K10" s="148"/>
      <c r="L10" s="148"/>
      <c r="M10" s="148"/>
      <c r="N10" s="160"/>
      <c r="O10" s="160"/>
      <c r="P10" s="160"/>
      <c r="Q10" s="160"/>
    </row>
    <row r="11" spans="1:17" ht="15" customHeight="1">
      <c r="A11" s="125" t="s">
        <v>68</v>
      </c>
      <c r="B11" s="127" t="s">
        <v>69</v>
      </c>
      <c r="C11" s="128"/>
      <c r="D11" s="128"/>
      <c r="E11" s="129"/>
      <c r="F11" s="127" t="s">
        <v>86</v>
      </c>
      <c r="G11" s="128"/>
      <c r="H11" s="128"/>
      <c r="I11" s="128"/>
      <c r="J11" s="148" t="s">
        <v>125</v>
      </c>
      <c r="K11" s="148"/>
      <c r="L11" s="148"/>
      <c r="M11" s="148"/>
      <c r="N11" s="160"/>
      <c r="O11" s="160"/>
      <c r="P11" s="160"/>
      <c r="Q11" s="160"/>
    </row>
    <row r="12" spans="1:17" ht="96" customHeight="1">
      <c r="A12" s="126"/>
      <c r="B12" s="130"/>
      <c r="C12" s="131"/>
      <c r="D12" s="131"/>
      <c r="E12" s="132"/>
      <c r="F12" s="130"/>
      <c r="G12" s="131"/>
      <c r="H12" s="131"/>
      <c r="I12" s="131"/>
      <c r="J12" s="148"/>
      <c r="K12" s="148"/>
      <c r="L12" s="148"/>
      <c r="M12" s="148"/>
      <c r="N12" s="160"/>
      <c r="O12" s="160"/>
      <c r="P12" s="160"/>
      <c r="Q12" s="160"/>
    </row>
    <row r="13" spans="1:17" ht="15">
      <c r="A13" s="1" t="s">
        <v>70</v>
      </c>
      <c r="B13" s="122"/>
      <c r="C13" s="124"/>
      <c r="D13" s="133">
        <v>0.027777777777777776</v>
      </c>
      <c r="E13" s="134"/>
      <c r="F13" s="122"/>
      <c r="G13" s="124"/>
      <c r="H13" s="133">
        <v>0.041666666666666664</v>
      </c>
      <c r="I13" s="135"/>
      <c r="J13" s="148"/>
      <c r="K13" s="148"/>
      <c r="L13" s="147">
        <v>0.052083333333333336</v>
      </c>
      <c r="M13" s="147"/>
      <c r="N13" s="71"/>
      <c r="O13" s="111"/>
      <c r="P13" s="111"/>
      <c r="Q13" s="63"/>
    </row>
    <row r="14" spans="1:17" ht="15">
      <c r="A14" s="59" t="s">
        <v>71</v>
      </c>
      <c r="B14" s="60">
        <f>B13+F13+J13+N13</f>
        <v>0</v>
      </c>
      <c r="C14" s="69">
        <f>D13+H13+L13+O13</f>
        <v>0.12152777777777779</v>
      </c>
      <c r="D14" s="176"/>
      <c r="E14" s="146"/>
      <c r="F14" s="146"/>
      <c r="G14" s="146"/>
      <c r="H14" s="146"/>
      <c r="I14" s="146"/>
      <c r="J14" s="111"/>
      <c r="K14" s="111"/>
      <c r="L14" s="111"/>
      <c r="M14" s="111"/>
      <c r="N14" s="111"/>
      <c r="O14" s="111"/>
      <c r="P14" s="111"/>
      <c r="Q14" s="111"/>
    </row>
    <row r="15" spans="1:17" ht="15.75" customHeight="1">
      <c r="A15" s="177" t="s">
        <v>88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9"/>
    </row>
    <row r="16" spans="1:17" ht="15" customHeight="1">
      <c r="A16" s="55" t="s">
        <v>59</v>
      </c>
      <c r="B16" s="143" t="s">
        <v>60</v>
      </c>
      <c r="C16" s="143"/>
      <c r="D16" s="143"/>
      <c r="E16" s="143"/>
      <c r="F16" s="143" t="s">
        <v>61</v>
      </c>
      <c r="G16" s="143"/>
      <c r="H16" s="143"/>
      <c r="I16" s="151"/>
      <c r="J16" s="157" t="s">
        <v>62</v>
      </c>
      <c r="K16" s="157"/>
      <c r="L16" s="157"/>
      <c r="M16" s="157"/>
      <c r="N16" s="161"/>
      <c r="O16" s="161"/>
      <c r="P16" s="161"/>
      <c r="Q16" s="161"/>
    </row>
    <row r="17" spans="1:17" ht="15" customHeight="1">
      <c r="A17" s="56" t="s">
        <v>4</v>
      </c>
      <c r="B17" s="138" t="s">
        <v>64</v>
      </c>
      <c r="C17" s="138"/>
      <c r="D17" s="138"/>
      <c r="E17" s="138"/>
      <c r="F17" s="138" t="s">
        <v>83</v>
      </c>
      <c r="G17" s="138"/>
      <c r="H17" s="138"/>
      <c r="I17" s="122"/>
      <c r="J17" s="148" t="s">
        <v>75</v>
      </c>
      <c r="K17" s="148"/>
      <c r="L17" s="148"/>
      <c r="M17" s="148"/>
      <c r="N17" s="160"/>
      <c r="O17" s="160"/>
      <c r="P17" s="160"/>
      <c r="Q17" s="160"/>
    </row>
    <row r="18" spans="1:17" ht="15" customHeight="1">
      <c r="A18" s="139" t="s">
        <v>68</v>
      </c>
      <c r="B18" s="138" t="s">
        <v>72</v>
      </c>
      <c r="C18" s="138"/>
      <c r="D18" s="138"/>
      <c r="E18" s="138"/>
      <c r="F18" s="138" t="s">
        <v>84</v>
      </c>
      <c r="G18" s="138"/>
      <c r="H18" s="138"/>
      <c r="I18" s="122"/>
      <c r="J18" s="148" t="s">
        <v>110</v>
      </c>
      <c r="K18" s="148"/>
      <c r="L18" s="148"/>
      <c r="M18" s="148"/>
      <c r="N18" s="160"/>
      <c r="O18" s="160"/>
      <c r="P18" s="160"/>
      <c r="Q18" s="160"/>
    </row>
    <row r="19" spans="1:17" ht="94.5" customHeight="1">
      <c r="A19" s="139"/>
      <c r="B19" s="138"/>
      <c r="C19" s="138"/>
      <c r="D19" s="138"/>
      <c r="E19" s="138"/>
      <c r="F19" s="138"/>
      <c r="G19" s="138"/>
      <c r="H19" s="138"/>
      <c r="I19" s="122"/>
      <c r="J19" s="148"/>
      <c r="K19" s="148"/>
      <c r="L19" s="148"/>
      <c r="M19" s="148"/>
      <c r="N19" s="160"/>
      <c r="O19" s="160"/>
      <c r="P19" s="160"/>
      <c r="Q19" s="160"/>
    </row>
    <row r="20" spans="1:17" ht="15">
      <c r="A20" s="59" t="s">
        <v>70</v>
      </c>
      <c r="B20" s="127"/>
      <c r="C20" s="127"/>
      <c r="D20" s="140">
        <v>0.03125</v>
      </c>
      <c r="E20" s="140"/>
      <c r="F20" s="138"/>
      <c r="G20" s="138"/>
      <c r="H20" s="140">
        <v>0.041666666666666664</v>
      </c>
      <c r="I20" s="133"/>
      <c r="J20" s="148"/>
      <c r="K20" s="148"/>
      <c r="L20" s="147">
        <v>0.05555555555555555</v>
      </c>
      <c r="M20" s="147"/>
      <c r="N20" s="71"/>
      <c r="O20" s="111"/>
      <c r="P20" s="111"/>
      <c r="Q20" s="63"/>
    </row>
    <row r="21" spans="1:17" ht="15">
      <c r="A21" s="85" t="s">
        <v>71</v>
      </c>
      <c r="B21" s="74">
        <f>B20+F20+J20+N20</f>
        <v>0</v>
      </c>
      <c r="C21" s="86">
        <f>D20+H20+L20+O20</f>
        <v>0.1284722222222222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15.75">
      <c r="A22" s="177" t="s">
        <v>89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</row>
    <row r="23" spans="1:17" ht="15" customHeight="1">
      <c r="A23" s="55" t="s">
        <v>59</v>
      </c>
      <c r="B23" s="143" t="s">
        <v>60</v>
      </c>
      <c r="C23" s="143"/>
      <c r="D23" s="143"/>
      <c r="E23" s="143"/>
      <c r="F23" s="143" t="s">
        <v>61</v>
      </c>
      <c r="G23" s="143"/>
      <c r="H23" s="143"/>
      <c r="I23" s="151"/>
      <c r="J23" s="157" t="s">
        <v>62</v>
      </c>
      <c r="K23" s="157"/>
      <c r="L23" s="157"/>
      <c r="M23" s="157"/>
      <c r="N23" s="161"/>
      <c r="O23" s="161"/>
      <c r="P23" s="161"/>
      <c r="Q23" s="161"/>
    </row>
    <row r="24" spans="1:17" ht="15" customHeight="1">
      <c r="A24" s="56" t="s">
        <v>4</v>
      </c>
      <c r="B24" s="138" t="s">
        <v>66</v>
      </c>
      <c r="C24" s="138"/>
      <c r="D24" s="138"/>
      <c r="E24" s="138"/>
      <c r="F24" s="138" t="s">
        <v>56</v>
      </c>
      <c r="G24" s="138"/>
      <c r="H24" s="138"/>
      <c r="I24" s="122"/>
      <c r="J24" s="158" t="s">
        <v>100</v>
      </c>
      <c r="K24" s="158"/>
      <c r="L24" s="158"/>
      <c r="M24" s="158"/>
      <c r="N24" s="161"/>
      <c r="O24" s="161"/>
      <c r="P24" s="161"/>
      <c r="Q24" s="161"/>
    </row>
    <row r="25" spans="1:17" ht="15" customHeight="1">
      <c r="A25" s="139" t="s">
        <v>68</v>
      </c>
      <c r="B25" s="138" t="s">
        <v>76</v>
      </c>
      <c r="C25" s="138"/>
      <c r="D25" s="138"/>
      <c r="E25" s="138"/>
      <c r="F25" s="138" t="s">
        <v>99</v>
      </c>
      <c r="G25" s="138"/>
      <c r="H25" s="138"/>
      <c r="I25" s="122"/>
      <c r="J25" s="148" t="s">
        <v>101</v>
      </c>
      <c r="K25" s="148"/>
      <c r="L25" s="148"/>
      <c r="M25" s="148"/>
      <c r="N25" s="161"/>
      <c r="O25" s="161"/>
      <c r="P25" s="161"/>
      <c r="Q25" s="161"/>
    </row>
    <row r="26" spans="1:22" ht="94.5" customHeight="1">
      <c r="A26" s="139"/>
      <c r="B26" s="138"/>
      <c r="C26" s="138"/>
      <c r="D26" s="138"/>
      <c r="E26" s="138"/>
      <c r="F26" s="138"/>
      <c r="G26" s="138"/>
      <c r="H26" s="138"/>
      <c r="I26" s="122"/>
      <c r="J26" s="148"/>
      <c r="K26" s="148"/>
      <c r="L26" s="148"/>
      <c r="M26" s="148"/>
      <c r="N26" s="161"/>
      <c r="O26" s="161"/>
      <c r="P26" s="161"/>
      <c r="Q26" s="161"/>
      <c r="V26" s="62"/>
    </row>
    <row r="27" spans="1:17" ht="15">
      <c r="A27" s="1" t="s">
        <v>70</v>
      </c>
      <c r="B27" s="122"/>
      <c r="C27" s="122"/>
      <c r="D27" s="140">
        <v>0.027777777777777776</v>
      </c>
      <c r="E27" s="140"/>
      <c r="F27" s="138"/>
      <c r="G27" s="138"/>
      <c r="H27" s="140">
        <v>0.034722222222222224</v>
      </c>
      <c r="I27" s="133"/>
      <c r="J27" s="148"/>
      <c r="K27" s="148"/>
      <c r="L27" s="147">
        <v>0.05902777777777778</v>
      </c>
      <c r="M27" s="147"/>
      <c r="N27" s="161"/>
      <c r="O27" s="161"/>
      <c r="P27" s="161"/>
      <c r="Q27" s="161"/>
    </row>
    <row r="28" spans="1:17" ht="15">
      <c r="A28" s="59" t="s">
        <v>71</v>
      </c>
      <c r="B28" s="60">
        <f>B27+F27+J27+N27</f>
        <v>0</v>
      </c>
      <c r="C28" s="69">
        <f>D27+H27+L27+O27</f>
        <v>0.12152777777777779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5.75" customHeight="1">
      <c r="A29" s="177" t="s">
        <v>90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17" ht="15" customHeight="1">
      <c r="A30" s="55" t="s">
        <v>59</v>
      </c>
      <c r="B30" s="143" t="s">
        <v>60</v>
      </c>
      <c r="C30" s="143"/>
      <c r="D30" s="143"/>
      <c r="E30" s="143"/>
      <c r="F30" s="143" t="s">
        <v>61</v>
      </c>
      <c r="G30" s="143"/>
      <c r="H30" s="143"/>
      <c r="I30" s="151"/>
      <c r="J30" s="157" t="s">
        <v>62</v>
      </c>
      <c r="K30" s="157"/>
      <c r="L30" s="157"/>
      <c r="M30" s="157"/>
      <c r="N30" s="161"/>
      <c r="O30" s="161"/>
      <c r="P30" s="161"/>
      <c r="Q30" s="161"/>
    </row>
    <row r="31" spans="1:17" ht="15" customHeight="1">
      <c r="A31" s="56" t="s">
        <v>4</v>
      </c>
      <c r="B31" s="138" t="s">
        <v>66</v>
      </c>
      <c r="C31" s="138"/>
      <c r="D31" s="138"/>
      <c r="E31" s="138"/>
      <c r="F31" s="138" t="s">
        <v>85</v>
      </c>
      <c r="G31" s="138"/>
      <c r="H31" s="138"/>
      <c r="I31" s="122"/>
      <c r="J31" s="148" t="s">
        <v>74</v>
      </c>
      <c r="K31" s="148"/>
      <c r="L31" s="148"/>
      <c r="M31" s="148"/>
      <c r="N31" s="160"/>
      <c r="O31" s="160"/>
      <c r="P31" s="160"/>
      <c r="Q31" s="160"/>
    </row>
    <row r="32" spans="1:17" ht="15" customHeight="1">
      <c r="A32" s="139" t="s">
        <v>68</v>
      </c>
      <c r="B32" s="138" t="s">
        <v>133</v>
      </c>
      <c r="C32" s="138"/>
      <c r="D32" s="138"/>
      <c r="E32" s="138"/>
      <c r="F32" s="138" t="s">
        <v>121</v>
      </c>
      <c r="G32" s="138"/>
      <c r="H32" s="138"/>
      <c r="I32" s="122"/>
      <c r="J32" s="148" t="s">
        <v>124</v>
      </c>
      <c r="K32" s="148"/>
      <c r="L32" s="148"/>
      <c r="M32" s="180"/>
      <c r="N32" s="183" t="s">
        <v>130</v>
      </c>
      <c r="O32" s="184"/>
      <c r="P32" s="184"/>
      <c r="Q32" s="185"/>
    </row>
    <row r="33" spans="1:17" ht="94.5" customHeight="1">
      <c r="A33" s="139"/>
      <c r="B33" s="138"/>
      <c r="C33" s="138"/>
      <c r="D33" s="141"/>
      <c r="E33" s="141"/>
      <c r="F33" s="141"/>
      <c r="G33" s="141"/>
      <c r="H33" s="141"/>
      <c r="I33" s="127"/>
      <c r="J33" s="181"/>
      <c r="K33" s="181"/>
      <c r="L33" s="181"/>
      <c r="M33" s="182"/>
      <c r="N33" s="186"/>
      <c r="O33" s="187"/>
      <c r="P33" s="187"/>
      <c r="Q33" s="188"/>
    </row>
    <row r="34" spans="1:17" ht="15" customHeight="1">
      <c r="A34" s="59" t="s">
        <v>70</v>
      </c>
      <c r="B34" s="127"/>
      <c r="C34" s="127"/>
      <c r="D34" s="192">
        <v>0.027777777777777776</v>
      </c>
      <c r="E34" s="189"/>
      <c r="F34" s="193"/>
      <c r="G34" s="193"/>
      <c r="H34" s="189">
        <v>0.041666666666666664</v>
      </c>
      <c r="I34" s="190"/>
      <c r="J34" s="148"/>
      <c r="K34" s="148"/>
      <c r="L34" s="147">
        <v>0.0625</v>
      </c>
      <c r="M34" s="147"/>
      <c r="N34" s="71"/>
      <c r="O34" s="111"/>
      <c r="P34" s="111"/>
      <c r="Q34" s="63"/>
    </row>
    <row r="35" spans="1:17" ht="15">
      <c r="A35" s="59" t="s">
        <v>71</v>
      </c>
      <c r="B35" s="60">
        <f>B34+F34+J34+N34</f>
        <v>0</v>
      </c>
      <c r="C35" s="73">
        <f>D34+H34+L34+O34</f>
        <v>0.13194444444444445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ht="15.75">
      <c r="A36" s="177" t="s">
        <v>92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9"/>
    </row>
    <row r="37" spans="1:17" ht="15" customHeight="1">
      <c r="A37" s="55" t="s">
        <v>59</v>
      </c>
      <c r="B37" s="143" t="s">
        <v>60</v>
      </c>
      <c r="C37" s="143"/>
      <c r="D37" s="143"/>
      <c r="E37" s="143"/>
      <c r="F37" s="143" t="s">
        <v>61</v>
      </c>
      <c r="G37" s="143"/>
      <c r="H37" s="143"/>
      <c r="I37" s="151"/>
      <c r="J37" s="191" t="s">
        <v>62</v>
      </c>
      <c r="K37" s="191"/>
      <c r="L37" s="191"/>
      <c r="M37" s="191"/>
      <c r="N37" s="161"/>
      <c r="O37" s="161"/>
      <c r="P37" s="161"/>
      <c r="Q37" s="161"/>
    </row>
    <row r="38" spans="1:17" ht="15" customHeight="1">
      <c r="A38" s="56" t="s">
        <v>4</v>
      </c>
      <c r="B38" s="138" t="s">
        <v>64</v>
      </c>
      <c r="C38" s="138"/>
      <c r="D38" s="138"/>
      <c r="E38" s="138"/>
      <c r="F38" s="138" t="s">
        <v>120</v>
      </c>
      <c r="G38" s="138"/>
      <c r="H38" s="138"/>
      <c r="I38" s="122"/>
      <c r="J38" s="148" t="s">
        <v>136</v>
      </c>
      <c r="K38" s="148"/>
      <c r="L38" s="148"/>
      <c r="M38" s="148"/>
      <c r="N38" s="160"/>
      <c r="O38" s="160"/>
      <c r="P38" s="160"/>
      <c r="Q38" s="160"/>
    </row>
    <row r="39" spans="1:17" ht="15" customHeight="1">
      <c r="A39" s="139" t="s">
        <v>68</v>
      </c>
      <c r="B39" s="138" t="s">
        <v>69</v>
      </c>
      <c r="C39" s="138"/>
      <c r="D39" s="138"/>
      <c r="E39" s="138"/>
      <c r="F39" s="138" t="s">
        <v>134</v>
      </c>
      <c r="G39" s="138"/>
      <c r="H39" s="138"/>
      <c r="I39" s="122"/>
      <c r="J39" s="148" t="s">
        <v>110</v>
      </c>
      <c r="K39" s="148"/>
      <c r="L39" s="148"/>
      <c r="M39" s="148"/>
      <c r="N39" s="194"/>
      <c r="O39" s="194"/>
      <c r="P39" s="194"/>
      <c r="Q39" s="194"/>
    </row>
    <row r="40" spans="1:17" ht="94.5" customHeight="1">
      <c r="A40" s="139"/>
      <c r="B40" s="138"/>
      <c r="C40" s="138"/>
      <c r="D40" s="141"/>
      <c r="E40" s="141"/>
      <c r="F40" s="141"/>
      <c r="G40" s="141"/>
      <c r="H40" s="141"/>
      <c r="I40" s="127"/>
      <c r="J40" s="148"/>
      <c r="K40" s="148"/>
      <c r="L40" s="148"/>
      <c r="M40" s="148"/>
      <c r="N40" s="194"/>
      <c r="O40" s="194"/>
      <c r="P40" s="194"/>
      <c r="Q40" s="194"/>
    </row>
    <row r="41" spans="1:17" ht="15">
      <c r="A41" s="59" t="s">
        <v>70</v>
      </c>
      <c r="B41" s="127"/>
      <c r="C41" s="127"/>
      <c r="D41" s="147">
        <v>0.027777777777777776</v>
      </c>
      <c r="E41" s="147"/>
      <c r="F41" s="148"/>
      <c r="G41" s="148"/>
      <c r="H41" s="147">
        <v>0.04583333333333334</v>
      </c>
      <c r="I41" s="147"/>
      <c r="J41" s="148"/>
      <c r="K41" s="148"/>
      <c r="L41" s="147">
        <v>0.0625</v>
      </c>
      <c r="M41" s="147"/>
      <c r="N41" s="71"/>
      <c r="O41" s="111"/>
      <c r="P41" s="111"/>
      <c r="Q41" s="63"/>
    </row>
    <row r="42" spans="1:17" ht="15">
      <c r="A42" s="65" t="s">
        <v>71</v>
      </c>
      <c r="B42" s="70">
        <f>B41+F41+J41+N41</f>
        <v>0</v>
      </c>
      <c r="C42" s="64">
        <f>D41+H41+L41+O41</f>
        <v>0.13611111111111113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5.75">
      <c r="A43" s="156" t="s">
        <v>93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</row>
    <row r="44" spans="1:17" ht="15" customHeight="1">
      <c r="A44" s="55" t="s">
        <v>59</v>
      </c>
      <c r="B44" s="143" t="s">
        <v>60</v>
      </c>
      <c r="C44" s="143"/>
      <c r="D44" s="143"/>
      <c r="E44" s="143"/>
      <c r="F44" s="143" t="s">
        <v>61</v>
      </c>
      <c r="G44" s="143"/>
      <c r="H44" s="143"/>
      <c r="I44" s="151"/>
      <c r="J44" s="191" t="s">
        <v>62</v>
      </c>
      <c r="K44" s="191"/>
      <c r="L44" s="191"/>
      <c r="M44" s="191"/>
      <c r="N44" s="161"/>
      <c r="O44" s="161"/>
      <c r="P44" s="161"/>
      <c r="Q44" s="161"/>
    </row>
    <row r="45" spans="1:17" ht="15" customHeight="1">
      <c r="A45" s="56" t="s">
        <v>4</v>
      </c>
      <c r="B45" s="138" t="s">
        <v>64</v>
      </c>
      <c r="C45" s="138"/>
      <c r="D45" s="138"/>
      <c r="E45" s="138"/>
      <c r="F45" s="138" t="s">
        <v>56</v>
      </c>
      <c r="G45" s="138"/>
      <c r="H45" s="138"/>
      <c r="I45" s="122"/>
      <c r="J45" s="148" t="s">
        <v>81</v>
      </c>
      <c r="K45" s="148"/>
      <c r="L45" s="148"/>
      <c r="M45" s="180"/>
      <c r="N45" s="160"/>
      <c r="O45" s="160"/>
      <c r="P45" s="160"/>
      <c r="Q45" s="160"/>
    </row>
    <row r="46" spans="1:17" ht="15" customHeight="1">
      <c r="A46" s="125" t="s">
        <v>68</v>
      </c>
      <c r="B46" s="141" t="s">
        <v>69</v>
      </c>
      <c r="C46" s="141"/>
      <c r="D46" s="141"/>
      <c r="E46" s="141"/>
      <c r="F46" s="141" t="s">
        <v>135</v>
      </c>
      <c r="G46" s="141"/>
      <c r="H46" s="141"/>
      <c r="I46" s="127"/>
      <c r="J46" s="148" t="s">
        <v>122</v>
      </c>
      <c r="K46" s="148"/>
      <c r="L46" s="148"/>
      <c r="M46" s="180"/>
      <c r="N46" s="183" t="s">
        <v>130</v>
      </c>
      <c r="O46" s="184"/>
      <c r="P46" s="184"/>
      <c r="Q46" s="185"/>
    </row>
    <row r="47" spans="1:17" ht="94.5" customHeight="1">
      <c r="A47" s="125"/>
      <c r="B47" s="141"/>
      <c r="C47" s="141"/>
      <c r="D47" s="141"/>
      <c r="E47" s="141"/>
      <c r="F47" s="141"/>
      <c r="G47" s="141"/>
      <c r="H47" s="141"/>
      <c r="I47" s="127"/>
      <c r="J47" s="181"/>
      <c r="K47" s="181"/>
      <c r="L47" s="181"/>
      <c r="M47" s="182"/>
      <c r="N47" s="186"/>
      <c r="O47" s="187"/>
      <c r="P47" s="187"/>
      <c r="Q47" s="188"/>
    </row>
    <row r="48" spans="1:17" ht="15">
      <c r="A48" s="87" t="s">
        <v>70</v>
      </c>
      <c r="B48" s="180"/>
      <c r="C48" s="195"/>
      <c r="D48" s="189">
        <v>0.027777777777777776</v>
      </c>
      <c r="E48" s="189"/>
      <c r="F48" s="193"/>
      <c r="G48" s="193"/>
      <c r="H48" s="189">
        <v>0.041666666666666664</v>
      </c>
      <c r="I48" s="190"/>
      <c r="J48" s="148"/>
      <c r="K48" s="148"/>
      <c r="L48" s="147">
        <v>0.0625</v>
      </c>
      <c r="M48" s="147"/>
      <c r="N48" s="71"/>
      <c r="O48" s="111"/>
      <c r="P48" s="111"/>
      <c r="Q48" s="63"/>
    </row>
    <row r="49" spans="1:17" ht="15">
      <c r="A49" s="59" t="s">
        <v>71</v>
      </c>
      <c r="B49" s="88">
        <f>B48+F48+J48+N48</f>
        <v>0</v>
      </c>
      <c r="C49" s="89">
        <f>D48+H48+L48+O48</f>
        <v>0.13194444444444445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15.75">
      <c r="A50" s="156" t="s">
        <v>94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1:17" ht="15" customHeight="1">
      <c r="A51" s="55" t="s">
        <v>59</v>
      </c>
      <c r="B51" s="143" t="s">
        <v>60</v>
      </c>
      <c r="C51" s="143"/>
      <c r="D51" s="143"/>
      <c r="E51" s="143"/>
      <c r="F51" s="143" t="s">
        <v>61</v>
      </c>
      <c r="G51" s="143"/>
      <c r="H51" s="143"/>
      <c r="I51" s="151"/>
      <c r="J51" s="157" t="s">
        <v>62</v>
      </c>
      <c r="K51" s="157"/>
      <c r="L51" s="157"/>
      <c r="M51" s="157"/>
      <c r="N51" s="161"/>
      <c r="O51" s="161"/>
      <c r="P51" s="161"/>
      <c r="Q51" s="161"/>
    </row>
    <row r="52" spans="1:17" ht="15" customHeight="1">
      <c r="A52" s="56" t="s">
        <v>4</v>
      </c>
      <c r="B52" s="138" t="s">
        <v>66</v>
      </c>
      <c r="C52" s="138"/>
      <c r="D52" s="138"/>
      <c r="E52" s="138"/>
      <c r="F52" s="138" t="s">
        <v>85</v>
      </c>
      <c r="G52" s="138"/>
      <c r="H52" s="138"/>
      <c r="I52" s="122"/>
      <c r="J52" s="148" t="s">
        <v>74</v>
      </c>
      <c r="K52" s="148"/>
      <c r="L52" s="148"/>
      <c r="M52" s="148"/>
      <c r="N52" s="160"/>
      <c r="O52" s="160"/>
      <c r="P52" s="160"/>
      <c r="Q52" s="160"/>
    </row>
    <row r="53" spans="1:17" ht="15" customHeight="1">
      <c r="A53" s="139" t="s">
        <v>68</v>
      </c>
      <c r="B53" s="138" t="s">
        <v>69</v>
      </c>
      <c r="C53" s="138"/>
      <c r="D53" s="138"/>
      <c r="E53" s="138"/>
      <c r="F53" s="138" t="s">
        <v>139</v>
      </c>
      <c r="G53" s="138"/>
      <c r="H53" s="138"/>
      <c r="I53" s="122"/>
      <c r="J53" s="148" t="s">
        <v>123</v>
      </c>
      <c r="K53" s="148"/>
      <c r="L53" s="148"/>
      <c r="M53" s="148"/>
      <c r="N53" s="160"/>
      <c r="O53" s="160"/>
      <c r="P53" s="160"/>
      <c r="Q53" s="160"/>
    </row>
    <row r="54" spans="1:17" ht="94.5" customHeight="1">
      <c r="A54" s="139"/>
      <c r="B54" s="138"/>
      <c r="C54" s="138"/>
      <c r="D54" s="138"/>
      <c r="E54" s="138"/>
      <c r="F54" s="138"/>
      <c r="G54" s="138"/>
      <c r="H54" s="138"/>
      <c r="I54" s="122"/>
      <c r="J54" s="148"/>
      <c r="K54" s="148"/>
      <c r="L54" s="148"/>
      <c r="M54" s="148"/>
      <c r="N54" s="160"/>
      <c r="O54" s="160"/>
      <c r="P54" s="160"/>
      <c r="Q54" s="160"/>
    </row>
    <row r="55" spans="1:17" ht="15">
      <c r="A55" s="59" t="s">
        <v>70</v>
      </c>
      <c r="B55" s="127"/>
      <c r="C55" s="127"/>
      <c r="D55" s="142">
        <v>0.027777777777777776</v>
      </c>
      <c r="E55" s="142"/>
      <c r="F55" s="141"/>
      <c r="G55" s="141"/>
      <c r="H55" s="142">
        <v>0.041666666666666664</v>
      </c>
      <c r="I55" s="176"/>
      <c r="J55" s="148"/>
      <c r="K55" s="148"/>
      <c r="L55" s="147">
        <v>0.03819444444444444</v>
      </c>
      <c r="M55" s="147"/>
      <c r="N55" s="71"/>
      <c r="O55" s="111"/>
      <c r="P55" s="111"/>
      <c r="Q55" s="63"/>
    </row>
    <row r="56" spans="1:17" ht="15">
      <c r="A56" s="59" t="s">
        <v>71</v>
      </c>
      <c r="B56" s="60">
        <f>B55+F55+J55+N55</f>
        <v>0</v>
      </c>
      <c r="C56" s="69">
        <f>D55+H55+L55+O55</f>
        <v>0.1076388888888889</v>
      </c>
      <c r="D56" s="66"/>
      <c r="E56" s="66"/>
      <c r="F56" s="67"/>
      <c r="G56" s="67"/>
      <c r="H56" s="66"/>
      <c r="I56" s="66"/>
      <c r="J56" s="71"/>
      <c r="K56" s="71"/>
      <c r="L56" s="72"/>
      <c r="M56" s="72"/>
      <c r="N56" s="71"/>
      <c r="O56" s="72"/>
      <c r="P56" s="71"/>
      <c r="Q56" s="63"/>
    </row>
    <row r="57" spans="1:17" ht="15.75">
      <c r="A57" s="177" t="s">
        <v>95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9"/>
    </row>
    <row r="58" spans="1:17" ht="15">
      <c r="A58" s="55" t="s">
        <v>59</v>
      </c>
      <c r="B58" s="143" t="s">
        <v>60</v>
      </c>
      <c r="C58" s="143"/>
      <c r="D58" s="143"/>
      <c r="E58" s="143"/>
      <c r="F58" s="143" t="s">
        <v>61</v>
      </c>
      <c r="G58" s="143"/>
      <c r="H58" s="143"/>
      <c r="I58" s="151"/>
      <c r="J58" s="157" t="s">
        <v>62</v>
      </c>
      <c r="K58" s="157"/>
      <c r="L58" s="157"/>
      <c r="M58" s="157"/>
      <c r="N58" s="161"/>
      <c r="O58" s="161"/>
      <c r="P58" s="161"/>
      <c r="Q58" s="161"/>
    </row>
    <row r="59" spans="1:17" ht="15">
      <c r="A59" s="56" t="s">
        <v>4</v>
      </c>
      <c r="B59" s="138" t="s">
        <v>66</v>
      </c>
      <c r="C59" s="138"/>
      <c r="D59" s="138"/>
      <c r="E59" s="138"/>
      <c r="F59" s="138" t="s">
        <v>78</v>
      </c>
      <c r="G59" s="138"/>
      <c r="H59" s="138"/>
      <c r="I59" s="122"/>
      <c r="J59" s="158" t="s">
        <v>79</v>
      </c>
      <c r="K59" s="158"/>
      <c r="L59" s="158"/>
      <c r="M59" s="158"/>
      <c r="N59" s="159"/>
      <c r="O59" s="159"/>
      <c r="P59" s="159"/>
      <c r="Q59" s="159"/>
    </row>
    <row r="60" spans="1:17" ht="15">
      <c r="A60" s="139" t="s">
        <v>68</v>
      </c>
      <c r="B60" s="138" t="s">
        <v>140</v>
      </c>
      <c r="C60" s="138"/>
      <c r="D60" s="138"/>
      <c r="E60" s="138"/>
      <c r="F60" s="138" t="s">
        <v>143</v>
      </c>
      <c r="G60" s="138"/>
      <c r="H60" s="138"/>
      <c r="I60" s="122"/>
      <c r="J60" s="152" t="s">
        <v>119</v>
      </c>
      <c r="K60" s="153"/>
      <c r="L60" s="153"/>
      <c r="M60" s="153"/>
      <c r="N60" s="154"/>
      <c r="O60" s="155"/>
      <c r="P60" s="155"/>
      <c r="Q60" s="155"/>
    </row>
    <row r="61" spans="1:17" ht="94.5" customHeight="1">
      <c r="A61" s="139"/>
      <c r="B61" s="138"/>
      <c r="C61" s="138"/>
      <c r="D61" s="138"/>
      <c r="E61" s="138"/>
      <c r="F61" s="138"/>
      <c r="G61" s="138"/>
      <c r="H61" s="138"/>
      <c r="I61" s="122"/>
      <c r="J61" s="153"/>
      <c r="K61" s="153"/>
      <c r="L61" s="153"/>
      <c r="M61" s="153"/>
      <c r="N61" s="155"/>
      <c r="O61" s="155"/>
      <c r="P61" s="155"/>
      <c r="Q61" s="155"/>
    </row>
    <row r="62" spans="1:17" ht="15">
      <c r="A62" s="1" t="s">
        <v>70</v>
      </c>
      <c r="B62" s="122"/>
      <c r="C62" s="122"/>
      <c r="D62" s="140">
        <v>0.024305555555555556</v>
      </c>
      <c r="E62" s="140"/>
      <c r="F62" s="138"/>
      <c r="G62" s="138"/>
      <c r="H62" s="140">
        <v>0.027777777777777776</v>
      </c>
      <c r="I62" s="133"/>
      <c r="J62" s="148">
        <v>21.1</v>
      </c>
      <c r="K62" s="148"/>
      <c r="L62" s="147">
        <v>0.07222222222222223</v>
      </c>
      <c r="M62" s="147"/>
      <c r="N62" s="160"/>
      <c r="O62" s="160"/>
      <c r="P62" s="111"/>
      <c r="Q62" s="111"/>
    </row>
    <row r="63" spans="1:17" ht="15">
      <c r="A63" s="1" t="s">
        <v>71</v>
      </c>
      <c r="B63" s="57">
        <f>B62+F62+J62+N62</f>
        <v>21.1</v>
      </c>
      <c r="C63" s="2">
        <f>D62+H62+L62+O62</f>
        <v>0.12430555555555556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</sheetData>
  <sheetProtection selectLockedCells="1" selectUnlockedCells="1"/>
  <mergeCells count="195">
    <mergeCell ref="N62:O62"/>
    <mergeCell ref="P62:Q62"/>
    <mergeCell ref="D63:Q63"/>
    <mergeCell ref="J62:K62"/>
    <mergeCell ref="L62:M62"/>
    <mergeCell ref="B62:C62"/>
    <mergeCell ref="D62:E62"/>
    <mergeCell ref="F62:G62"/>
    <mergeCell ref="H62:I62"/>
    <mergeCell ref="B59:E59"/>
    <mergeCell ref="F59:I59"/>
    <mergeCell ref="J59:M59"/>
    <mergeCell ref="N59:Q59"/>
    <mergeCell ref="A60:A61"/>
    <mergeCell ref="B60:E61"/>
    <mergeCell ref="F60:I61"/>
    <mergeCell ref="J60:M61"/>
    <mergeCell ref="N60:Q61"/>
    <mergeCell ref="O55:P55"/>
    <mergeCell ref="A57:Q57"/>
    <mergeCell ref="B58:E58"/>
    <mergeCell ref="F58:I58"/>
    <mergeCell ref="J58:M58"/>
    <mergeCell ref="N58:Q58"/>
    <mergeCell ref="B55:C55"/>
    <mergeCell ref="D55:E55"/>
    <mergeCell ref="F55:G55"/>
    <mergeCell ref="H55:I55"/>
    <mergeCell ref="J55:K55"/>
    <mergeCell ref="L55:M55"/>
    <mergeCell ref="B52:E52"/>
    <mergeCell ref="F52:I52"/>
    <mergeCell ref="J52:M52"/>
    <mergeCell ref="J53:M54"/>
    <mergeCell ref="N53:Q54"/>
    <mergeCell ref="O48:P48"/>
    <mergeCell ref="D49:Q49"/>
    <mergeCell ref="A50:Q50"/>
    <mergeCell ref="B51:E51"/>
    <mergeCell ref="F51:I51"/>
    <mergeCell ref="N52:Q52"/>
    <mergeCell ref="A53:A54"/>
    <mergeCell ref="B53:E54"/>
    <mergeCell ref="F53:I54"/>
    <mergeCell ref="J51:M51"/>
    <mergeCell ref="N51:Q51"/>
    <mergeCell ref="B48:C48"/>
    <mergeCell ref="D48:E48"/>
    <mergeCell ref="F48:G48"/>
    <mergeCell ref="H48:I48"/>
    <mergeCell ref="J48:K48"/>
    <mergeCell ref="L48:M48"/>
    <mergeCell ref="B45:E45"/>
    <mergeCell ref="F45:I45"/>
    <mergeCell ref="J45:M45"/>
    <mergeCell ref="N45:Q45"/>
    <mergeCell ref="A46:A47"/>
    <mergeCell ref="B46:E47"/>
    <mergeCell ref="F46:I47"/>
    <mergeCell ref="J46:M47"/>
    <mergeCell ref="N46:Q47"/>
    <mergeCell ref="O41:P41"/>
    <mergeCell ref="D42:Q42"/>
    <mergeCell ref="A43:Q43"/>
    <mergeCell ref="B44:E44"/>
    <mergeCell ref="F44:I44"/>
    <mergeCell ref="J44:M44"/>
    <mergeCell ref="N44:Q44"/>
    <mergeCell ref="B41:C41"/>
    <mergeCell ref="D41:E41"/>
    <mergeCell ref="F41:G41"/>
    <mergeCell ref="H41:I41"/>
    <mergeCell ref="J41:K41"/>
    <mergeCell ref="L41:M41"/>
    <mergeCell ref="B38:E38"/>
    <mergeCell ref="F38:I38"/>
    <mergeCell ref="J38:M38"/>
    <mergeCell ref="N38:Q38"/>
    <mergeCell ref="A39:A40"/>
    <mergeCell ref="B39:E40"/>
    <mergeCell ref="F39:I40"/>
    <mergeCell ref="J39:M40"/>
    <mergeCell ref="N39:Q40"/>
    <mergeCell ref="O34:P34"/>
    <mergeCell ref="D35:Q35"/>
    <mergeCell ref="A36:Q36"/>
    <mergeCell ref="B37:E37"/>
    <mergeCell ref="F37:I37"/>
    <mergeCell ref="J37:M37"/>
    <mergeCell ref="N37:Q37"/>
    <mergeCell ref="B34:C34"/>
    <mergeCell ref="D34:E34"/>
    <mergeCell ref="F34:G34"/>
    <mergeCell ref="H34:I34"/>
    <mergeCell ref="J34:K34"/>
    <mergeCell ref="L34:M34"/>
    <mergeCell ref="B31:E31"/>
    <mergeCell ref="F31:I31"/>
    <mergeCell ref="J31:M31"/>
    <mergeCell ref="N31:Q31"/>
    <mergeCell ref="A32:A33"/>
    <mergeCell ref="B32:E33"/>
    <mergeCell ref="F32:I33"/>
    <mergeCell ref="J32:M33"/>
    <mergeCell ref="N32:Q33"/>
    <mergeCell ref="D28:Q28"/>
    <mergeCell ref="A29:Q29"/>
    <mergeCell ref="B30:E30"/>
    <mergeCell ref="F30:I30"/>
    <mergeCell ref="J30:M30"/>
    <mergeCell ref="N30:Q30"/>
    <mergeCell ref="A25:A26"/>
    <mergeCell ref="B25:E26"/>
    <mergeCell ref="F25:I26"/>
    <mergeCell ref="J25:M26"/>
    <mergeCell ref="B27:C27"/>
    <mergeCell ref="D27:E27"/>
    <mergeCell ref="F27:G27"/>
    <mergeCell ref="H27:I27"/>
    <mergeCell ref="J27:K27"/>
    <mergeCell ref="L27:M27"/>
    <mergeCell ref="O20:P20"/>
    <mergeCell ref="D21:Q21"/>
    <mergeCell ref="A22:Q22"/>
    <mergeCell ref="B23:E23"/>
    <mergeCell ref="F23:I23"/>
    <mergeCell ref="J23:M23"/>
    <mergeCell ref="N23:Q27"/>
    <mergeCell ref="B24:E24"/>
    <mergeCell ref="F24:I24"/>
    <mergeCell ref="J24:M24"/>
    <mergeCell ref="B20:C20"/>
    <mergeCell ref="D20:E20"/>
    <mergeCell ref="F20:G20"/>
    <mergeCell ref="H20:I20"/>
    <mergeCell ref="J20:K20"/>
    <mergeCell ref="L20:M20"/>
    <mergeCell ref="B17:E17"/>
    <mergeCell ref="F17:I17"/>
    <mergeCell ref="J17:M17"/>
    <mergeCell ref="N17:Q17"/>
    <mergeCell ref="A18:A19"/>
    <mergeCell ref="B18:E19"/>
    <mergeCell ref="F18:I19"/>
    <mergeCell ref="J18:M19"/>
    <mergeCell ref="N18:Q19"/>
    <mergeCell ref="O13:P13"/>
    <mergeCell ref="D14:Q14"/>
    <mergeCell ref="A15:Q15"/>
    <mergeCell ref="B16:E16"/>
    <mergeCell ref="F16:I16"/>
    <mergeCell ref="J16:M16"/>
    <mergeCell ref="N16:Q16"/>
    <mergeCell ref="B13:C13"/>
    <mergeCell ref="D13:E13"/>
    <mergeCell ref="F13:G13"/>
    <mergeCell ref="H13:I13"/>
    <mergeCell ref="J13:K13"/>
    <mergeCell ref="L13:M13"/>
    <mergeCell ref="B10:E10"/>
    <mergeCell ref="F10:I10"/>
    <mergeCell ref="J10:M10"/>
    <mergeCell ref="N10:Q10"/>
    <mergeCell ref="A11:A12"/>
    <mergeCell ref="B11:E12"/>
    <mergeCell ref="F11:I12"/>
    <mergeCell ref="J11:M12"/>
    <mergeCell ref="N11:Q12"/>
    <mergeCell ref="L6:M6"/>
    <mergeCell ref="O6:P6"/>
    <mergeCell ref="D7:Q7"/>
    <mergeCell ref="A8:Q8"/>
    <mergeCell ref="B9:E9"/>
    <mergeCell ref="F9:I9"/>
    <mergeCell ref="J9:M9"/>
    <mergeCell ref="N9:Q9"/>
    <mergeCell ref="A4:A5"/>
    <mergeCell ref="B4:E5"/>
    <mergeCell ref="F4:I5"/>
    <mergeCell ref="J4:M5"/>
    <mergeCell ref="N4:Q5"/>
    <mergeCell ref="B6:C6"/>
    <mergeCell ref="D6:E6"/>
    <mergeCell ref="F6:G6"/>
    <mergeCell ref="H6:I6"/>
    <mergeCell ref="J6:K6"/>
    <mergeCell ref="A1:Q1"/>
    <mergeCell ref="B2:E2"/>
    <mergeCell ref="F2:I2"/>
    <mergeCell ref="J2:M2"/>
    <mergeCell ref="N2:Q2"/>
    <mergeCell ref="B3:E3"/>
    <mergeCell ref="F3:I3"/>
    <mergeCell ref="J3:M3"/>
    <mergeCell ref="N3:Q3"/>
  </mergeCells>
  <printOptions/>
  <pageMargins left="0.5298611111111111" right="0.1701388888888889" top="0.3798611111111111" bottom="0.35" header="0.5118055555555555" footer="0.35"/>
  <pageSetup horizontalDpi="300" verticalDpi="300" orientation="landscape" paperSize="9" r:id="rId1"/>
  <headerFooter alignWithMargins="0">
    <oddFooter>&amp;CGilles AA - 2020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laprune</dc:creator>
  <cp:keywords/>
  <dc:description/>
  <cp:lastModifiedBy>gp laprune</cp:lastModifiedBy>
  <cp:lastPrinted>2020-01-28T08:22:49Z</cp:lastPrinted>
  <dcterms:created xsi:type="dcterms:W3CDTF">2020-02-01T14:07:16Z</dcterms:created>
  <dcterms:modified xsi:type="dcterms:W3CDTF">2020-02-01T15:04:52Z</dcterms:modified>
  <cp:category/>
  <cp:version/>
  <cp:contentType/>
  <cp:contentStatus/>
</cp:coreProperties>
</file>