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ROGRAMMATION Paris 5 séances" sheetId="1" r:id="rId1"/>
    <sheet name="Paris 5 séances" sheetId="2" r:id="rId2"/>
    <sheet name="PROGRAMMATION Paris 4 séances" sheetId="3" r:id="rId3"/>
    <sheet name="Paris 4 séances" sheetId="4" r:id="rId4"/>
    <sheet name="PROGRAMMATION Paris 3 séances" sheetId="5" r:id="rId5"/>
    <sheet name="Paris 3 séances " sheetId="6" r:id="rId6"/>
  </sheets>
  <definedNames/>
  <calcPr fullCalcOnLoad="1"/>
</workbook>
</file>

<file path=xl/sharedStrings.xml><?xml version="1.0" encoding="utf-8"?>
<sst xmlns="http://schemas.openxmlformats.org/spreadsheetml/2006/main" count="914" uniqueCount="256">
  <si>
    <t>PREPA FONDAMENTALE</t>
  </si>
  <si>
    <t>PREPA SPECIFIQUE</t>
  </si>
  <si>
    <t>PRE COMPET</t>
  </si>
  <si>
    <t>S</t>
  </si>
  <si>
    <t>Dates</t>
  </si>
  <si>
    <t>Objectifs</t>
  </si>
  <si>
    <t>Objectif</t>
  </si>
  <si>
    <t>S1</t>
  </si>
  <si>
    <t>30 déc. au 5 janvier</t>
  </si>
  <si>
    <r>
      <rPr>
        <sz val="8"/>
        <color indexed="8"/>
        <rFont val="Arial"/>
        <family val="2"/>
      </rPr>
      <t xml:space="preserve">* </t>
    </r>
    <r>
      <rPr>
        <u val="single"/>
        <sz val="8"/>
        <color indexed="8"/>
        <rFont val="Arial"/>
        <family val="2"/>
      </rPr>
      <t>Puissance aérobie</t>
    </r>
    <r>
      <rPr>
        <sz val="8"/>
        <color indexed="8"/>
        <rFont val="Arial"/>
        <family val="2"/>
      </rPr>
      <t xml:space="preserve"> : - Développement VMA 
* </t>
    </r>
    <r>
      <rPr>
        <u val="single"/>
        <sz val="8"/>
        <color indexed="8"/>
        <rFont val="Arial"/>
        <family val="2"/>
      </rPr>
      <t>Capacité aérobie</t>
    </r>
    <r>
      <rPr>
        <sz val="8"/>
        <color indexed="8"/>
        <rFont val="Arial"/>
        <family val="2"/>
      </rPr>
      <t xml:space="preserve">: - Travail 70%-85% VMA 
- Sortie longue progressive
* </t>
    </r>
    <r>
      <rPr>
        <u val="single"/>
        <sz val="8"/>
        <color indexed="8"/>
        <rFont val="Arial"/>
        <family val="2"/>
      </rPr>
      <t xml:space="preserve">Renforcement musculaire </t>
    </r>
    <r>
      <rPr>
        <sz val="8"/>
        <color indexed="8"/>
        <rFont val="Arial"/>
        <family val="2"/>
      </rPr>
      <t xml:space="preserve">* </t>
    </r>
    <r>
      <rPr>
        <u val="single"/>
        <sz val="8"/>
        <color indexed="8"/>
        <rFont val="Arial"/>
        <family val="2"/>
      </rPr>
      <t xml:space="preserve">Régénération en S4
</t>
    </r>
  </si>
  <si>
    <t>S8</t>
  </si>
  <si>
    <t>17 février au 23 février</t>
  </si>
  <si>
    <r>
      <rPr>
        <sz val="8"/>
        <color indexed="8"/>
        <rFont val="Arial Narrow"/>
        <family val="2"/>
      </rPr>
      <t xml:space="preserve">* </t>
    </r>
    <r>
      <rPr>
        <u val="single"/>
        <sz val="8"/>
        <color indexed="8"/>
        <rFont val="Arial Narrow"/>
        <family val="2"/>
      </rPr>
      <t>Puissance aérobie</t>
    </r>
    <r>
      <rPr>
        <sz val="8"/>
        <color indexed="8"/>
        <rFont val="Arial Narrow"/>
        <family val="2"/>
      </rPr>
      <t xml:space="preserve"> : Entr, VMA
* </t>
    </r>
    <r>
      <rPr>
        <u val="single"/>
        <sz val="8"/>
        <color indexed="8"/>
        <rFont val="Arial Narrow"/>
        <family val="2"/>
      </rPr>
      <t>Capacité aérobie</t>
    </r>
    <r>
      <rPr>
        <sz val="8"/>
        <color indexed="8"/>
        <rFont val="Arial Narrow"/>
        <family val="2"/>
      </rPr>
      <t xml:space="preserve"> : 
- Allure marathon ( couplée SL)
 - Compét test en S10
* </t>
    </r>
    <r>
      <rPr>
        <u val="single"/>
        <sz val="8"/>
        <color indexed="8"/>
        <rFont val="Arial Narrow"/>
        <family val="2"/>
      </rPr>
      <t xml:space="preserve">Renforcement </t>
    </r>
  </si>
  <si>
    <t>S13</t>
  </si>
  <si>
    <t>23 mars au 29 mars</t>
  </si>
  <si>
    <t xml:space="preserve">Phase de Relachement
 - Rappel
Allure marathon 
- SL réduction 
</t>
  </si>
  <si>
    <t>S2</t>
  </si>
  <si>
    <t>6 janvier au 12 janvier</t>
  </si>
  <si>
    <t>S9</t>
  </si>
  <si>
    <t>24 février au 1 mars</t>
  </si>
  <si>
    <t>S14</t>
  </si>
  <si>
    <t>30 mars au 5 avril</t>
  </si>
  <si>
    <t>S3</t>
  </si>
  <si>
    <t>13 janvier au 19 janvier</t>
  </si>
  <si>
    <t>S10</t>
  </si>
  <si>
    <t>2 mars au 8 mars</t>
  </si>
  <si>
    <t>S4</t>
  </si>
  <si>
    <t>20 janvier au 26 janvier</t>
  </si>
  <si>
    <t>S11</t>
  </si>
  <si>
    <t>9 mars au 15 mars</t>
  </si>
  <si>
    <t>S5</t>
  </si>
  <si>
    <t>27 janvier au 02 février</t>
  </si>
  <si>
    <t>S12</t>
  </si>
  <si>
    <t>16 mars au 22 mars</t>
  </si>
  <si>
    <t>S6</t>
  </si>
  <si>
    <t>03 fevrier au 09 février</t>
  </si>
  <si>
    <t>OBSERVATIONS</t>
  </si>
  <si>
    <t>S7</t>
  </si>
  <si>
    <t>10 fevrier au 16 février</t>
  </si>
  <si>
    <t>VMA</t>
  </si>
  <si>
    <t>km/h</t>
  </si>
  <si>
    <t xml:space="preserve">Entrez vos </t>
  </si>
  <si>
    <t>FC max</t>
  </si>
  <si>
    <t>FC repos</t>
  </si>
  <si>
    <t>Allures théo</t>
  </si>
  <si>
    <t>% VMA</t>
  </si>
  <si>
    <t>V</t>
  </si>
  <si>
    <t>tps au km</t>
  </si>
  <si>
    <t>tps au 100m</t>
  </si>
  <si>
    <t>FC Cible</t>
  </si>
  <si>
    <t>Récup</t>
  </si>
  <si>
    <t xml:space="preserve">Footing </t>
  </si>
  <si>
    <t>Marathon</t>
  </si>
  <si>
    <t>Semi</t>
  </si>
  <si>
    <t>10 km</t>
  </si>
  <si>
    <t>VMA Longue</t>
  </si>
  <si>
    <t>VMA Courte</t>
  </si>
  <si>
    <t>TEMPS DE PASSAGE AUX :        distances (en mètres)</t>
  </si>
  <si>
    <t>Distance parcourue (mètres) en fonction du temps en minutes</t>
  </si>
  <si>
    <t>PREPA FONDAMENTALE  – S1 du 30 décembre au 5 janvier</t>
  </si>
  <si>
    <t>Séance</t>
  </si>
  <si>
    <t>Séance 1</t>
  </si>
  <si>
    <t>Séance 2</t>
  </si>
  <si>
    <t>Séance 3</t>
  </si>
  <si>
    <t>Séance 4</t>
  </si>
  <si>
    <t>Footing/Renforcement Musculaire</t>
  </si>
  <si>
    <t xml:space="preserve">Vma Courte </t>
  </si>
  <si>
    <t>Footing</t>
  </si>
  <si>
    <t>Footing long Progressif</t>
  </si>
  <si>
    <t>Infos</t>
  </si>
  <si>
    <r>
      <rPr>
        <sz val="8"/>
        <color indexed="8"/>
        <rFont val="Arial Narrow"/>
        <family val="2"/>
      </rPr>
      <t xml:space="preserve">Footing 40'
+ </t>
    </r>
    <r>
      <rPr>
        <u val="single"/>
        <sz val="8"/>
        <color indexed="8"/>
        <rFont val="Arial Narrow"/>
        <family val="2"/>
      </rPr>
      <t>renforcemen</t>
    </r>
    <r>
      <rPr>
        <sz val="8"/>
        <color indexed="8"/>
        <rFont val="Arial Narrow"/>
        <family val="2"/>
      </rPr>
      <t>t 
- Gainage 3x30"/30"
- Squatt 3x10/30''
- Chaise 3x30''/30'</t>
    </r>
  </si>
  <si>
    <r>
      <rPr>
        <sz val="8"/>
        <color indexed="8"/>
        <rFont val="Arial Narrow"/>
        <family val="2"/>
      </rPr>
      <t xml:space="preserve">Footing 25’ 
+ acc. </t>
    </r>
    <r>
      <rPr>
        <b/>
        <sz val="8"/>
        <color indexed="25"/>
        <rFont val="Arial Narrow"/>
        <family val="2"/>
      </rPr>
      <t>2x(8x45’’/45’’)</t>
    </r>
    <r>
      <rPr>
        <sz val="8"/>
        <color indexed="8"/>
        <rFont val="Arial Narrow"/>
        <family val="2"/>
      </rPr>
      <t xml:space="preserve"> 100 % vma 
R=3’
 + footing 8’</t>
    </r>
  </si>
  <si>
    <t xml:space="preserve">Footing 50' 
65%-70% vma </t>
  </si>
  <si>
    <t>Volume séance</t>
  </si>
  <si>
    <t>Volume semaine</t>
  </si>
  <si>
    <t>PREPA FONDAMENTALE – S2 du 6 janvier au 12 janvier</t>
  </si>
  <si>
    <t>TEST VMA</t>
  </si>
  <si>
    <t>SL avec All. Semi</t>
  </si>
  <si>
    <r>
      <rPr>
        <sz val="8"/>
        <color indexed="8"/>
        <rFont val="Arial Narrow"/>
        <family val="2"/>
      </rPr>
      <t xml:space="preserve">Footing 40' + Renforcement Musculaire
Séance AA lundi soir
</t>
    </r>
    <r>
      <rPr>
        <u val="single"/>
        <sz val="8"/>
        <color indexed="8"/>
        <rFont val="Arial Narrow"/>
        <family val="2"/>
      </rPr>
      <t>exemple</t>
    </r>
    <r>
      <rPr>
        <sz val="8"/>
        <color indexed="8"/>
        <rFont val="Arial Narrow"/>
        <family val="2"/>
      </rPr>
      <t xml:space="preserve"> (r=45'' entre exercice)
- Gainage 4x30"/30"
- Squatt 3x10/30''
- Fente en marche 3x10 r= 30''
- Chaise 3x30''/30''</t>
    </r>
  </si>
  <si>
    <r>
      <rPr>
        <sz val="8"/>
        <color indexed="10"/>
        <rFont val="Arial Narrow"/>
        <family val="2"/>
      </rPr>
      <t xml:space="preserve">TEST VMA </t>
    </r>
    <r>
      <rPr>
        <sz val="8"/>
        <color indexed="8"/>
        <rFont val="Arial Narrow"/>
        <family val="2"/>
      </rPr>
      <t>+ Footing 20’</t>
    </r>
  </si>
  <si>
    <t xml:space="preserve">Footing 55' 
65%-70% vma </t>
  </si>
  <si>
    <t>PREPA FONDAMENTALE – S3 du 13 janvier au 19 janvier</t>
  </si>
  <si>
    <t xml:space="preserve"> Vma Courte</t>
  </si>
  <si>
    <r>
      <rPr>
        <sz val="8"/>
        <color indexed="8"/>
        <rFont val="Arial Narrow"/>
        <family val="2"/>
      </rPr>
      <t>Ech 25' (footing+gammes)
Piste :</t>
    </r>
    <r>
      <rPr>
        <b/>
        <sz val="8"/>
        <color indexed="10"/>
        <rFont val="Arial Narrow"/>
        <family val="2"/>
      </rPr>
      <t xml:space="preserve"> 7x300m</t>
    </r>
    <r>
      <rPr>
        <sz val="8"/>
        <color indexed="8"/>
        <rFont val="Arial Narrow"/>
        <family val="2"/>
      </rPr>
      <t xml:space="preserve"> (1'12'') +</t>
    </r>
    <r>
      <rPr>
        <b/>
        <sz val="8"/>
        <color indexed="10"/>
        <rFont val="Arial Narrow"/>
        <family val="2"/>
      </rPr>
      <t xml:space="preserve"> 7x200m</t>
    </r>
    <r>
      <rPr>
        <sz val="8"/>
        <color indexed="8"/>
        <rFont val="Arial Narrow"/>
        <family val="2"/>
      </rPr>
      <t xml:space="preserve"> (48'') 100% vma  r=100m (55’' et 45'') R=3' trot
 + Ra 6'</t>
    </r>
  </si>
  <si>
    <t xml:space="preserve">Footing 1h 
65%-70% vma </t>
  </si>
  <si>
    <t>PREPA FONDAMENTALE - S4 du  20 janvier au 26 janvier - Régénération</t>
  </si>
  <si>
    <t>SL</t>
  </si>
  <si>
    <t>Footing souple 40' + Renforcement Musculaire
Séance AA lundi soir</t>
  </si>
  <si>
    <t>SL avec all. Marathon</t>
  </si>
  <si>
    <t>Footing 40' + Renforcement Musculaire
Séance AA lundi soir</t>
  </si>
  <si>
    <t>Piste all.Semi</t>
  </si>
  <si>
    <t>Séance 5</t>
  </si>
  <si>
    <t>PREPA FONDAMENTALE – S1 du 30 décembre au 5 janvier</t>
  </si>
  <si>
    <t>PREPA FONDAMENTALE – S3 du  13 janvier au 19 janvier</t>
  </si>
  <si>
    <t>PREPA FONDAMENTALE - S4 du  20 janvier au 26 janvier  - Régénération</t>
  </si>
  <si>
    <r>
      <t>Footing 25’ 
+ acc.</t>
    </r>
    <r>
      <rPr>
        <sz val="8"/>
        <color indexed="10"/>
        <rFont val="Arial Narrow"/>
        <family val="2"/>
      </rPr>
      <t xml:space="preserve"> </t>
    </r>
    <r>
      <rPr>
        <b/>
        <sz val="8"/>
        <color indexed="10"/>
        <rFont val="Arial Narrow"/>
        <family val="2"/>
      </rPr>
      <t>2x(8x45’’/45’’)</t>
    </r>
    <r>
      <rPr>
        <sz val="8"/>
        <color indexed="8"/>
        <rFont val="Arial Narrow"/>
        <family val="2"/>
      </rPr>
      <t xml:space="preserve"> 100 % vma 
R=3’
 + footing 8’</t>
    </r>
  </si>
  <si>
    <t>Côtes</t>
  </si>
  <si>
    <r>
      <t xml:space="preserve">Footing long progressif 
allure de </t>
    </r>
    <r>
      <rPr>
        <b/>
        <sz val="8"/>
        <color indexed="10"/>
        <rFont val="Arial Narrow"/>
        <family val="2"/>
      </rPr>
      <t xml:space="preserve">5’30''/km à 4’30''/km </t>
    </r>
    <r>
      <rPr>
        <sz val="8"/>
        <color indexed="10"/>
        <rFont val="Arial Narrow"/>
        <family val="2"/>
      </rPr>
      <t xml:space="preserve">
</t>
    </r>
    <r>
      <rPr>
        <sz val="8"/>
        <rFont val="Arial Narrow"/>
        <family val="2"/>
      </rPr>
      <t>(64 % vma à all.semi)</t>
    </r>
    <r>
      <rPr>
        <sz val="8"/>
        <color indexed="8"/>
        <rFont val="Arial Narrow"/>
        <family val="2"/>
      </rPr>
      <t xml:space="preserve">
(15' en 5'30''/km + 15' en 5'15"/km + 15' en 5'00''/km + 15’ en 4’45’’/km + 15’ en 4’30’’/km)</t>
    </r>
  </si>
  <si>
    <r>
      <t xml:space="preserve">Footing long progressif 
allure de </t>
    </r>
    <r>
      <rPr>
        <sz val="8"/>
        <color indexed="10"/>
        <rFont val="Arial Narrow"/>
        <family val="2"/>
      </rPr>
      <t xml:space="preserve">6'10''/km à 5'30''/km 
</t>
    </r>
    <r>
      <rPr>
        <sz val="8"/>
        <rFont val="Arial Narrow"/>
        <family val="2"/>
      </rPr>
      <t>(environ de 65 % vma à all.semi )</t>
    </r>
    <r>
      <rPr>
        <sz val="8"/>
        <color indexed="8"/>
        <rFont val="Arial Narrow"/>
        <family val="2"/>
      </rPr>
      <t xml:space="preserve">
(15' en 6'10''/km + 15' en 6'/km + 15' en 5'50'/km + 15’ en 5’40’’/km + 15’ en 5’30’’/km)</t>
    </r>
  </si>
  <si>
    <t>Footing souple 40' + Renforcement Musculaire
Séance AA lundi soir
exemple (r=45'' entre exercice)
- Gainage 3x45"/30"
- Squatt 3x12/30''
- Fente en marche 3x15 r= 30''
- Chaise 2x45''/45''</t>
  </si>
  <si>
    <r>
      <t xml:space="preserve">Footing 40' + Renforcement Musculaire
Séance AA lundi soir 
</t>
    </r>
    <r>
      <rPr>
        <u val="single"/>
        <sz val="8"/>
        <color indexed="8"/>
        <rFont val="Arial Narrow"/>
        <family val="2"/>
      </rPr>
      <t>exemple</t>
    </r>
    <r>
      <rPr>
        <sz val="8"/>
        <color indexed="8"/>
        <rFont val="Arial Narrow"/>
        <family val="2"/>
      </rPr>
      <t xml:space="preserve"> (r=45'' entre exercice)
- Gainage 4x30"/30"
- Squatt 3x10/30''
- Fente en marche 3x10 r= 30''
- Chaise 3x30''/30''</t>
    </r>
  </si>
  <si>
    <t xml:space="preserve">TEST VMA </t>
  </si>
  <si>
    <r>
      <t>TEST VMA</t>
    </r>
    <r>
      <rPr>
        <sz val="8"/>
        <color indexed="8"/>
        <rFont val="Arial Narrow"/>
        <family val="2"/>
      </rPr>
      <t xml:space="preserve"> + Footing 20’</t>
    </r>
  </si>
  <si>
    <r>
      <t xml:space="preserve">Footing 50' (65%-70% vma)
+ </t>
    </r>
    <r>
      <rPr>
        <b/>
        <i/>
        <sz val="8"/>
        <color indexed="60"/>
        <rFont val="Arial Narrow"/>
        <family val="2"/>
      </rPr>
      <t xml:space="preserve">2x10' al.Semi </t>
    </r>
    <r>
      <rPr>
        <b/>
        <i/>
        <sz val="8"/>
        <rFont val="Arial Narrow"/>
        <family val="2"/>
      </rPr>
      <t xml:space="preserve">(4'20''-4'25'') </t>
    </r>
    <r>
      <rPr>
        <b/>
        <sz val="8"/>
        <color indexed="8"/>
        <rFont val="Arial Narrow"/>
        <family val="2"/>
      </rPr>
      <t>r</t>
    </r>
    <r>
      <rPr>
        <sz val="8"/>
        <color indexed="8"/>
        <rFont val="Arial Narrow"/>
        <family val="2"/>
      </rPr>
      <t>= 3' footing 
+ footing 17' 65% vma</t>
    </r>
  </si>
  <si>
    <t>Footing 55' 
65%-70% vma</t>
  </si>
  <si>
    <t>Footing 50' 
65%-70% vma</t>
  </si>
  <si>
    <r>
      <t xml:space="preserve">Ech 25' (footing+gammes)
Piste : </t>
    </r>
    <r>
      <rPr>
        <b/>
        <sz val="8"/>
        <color indexed="60"/>
        <rFont val="Arial Narrow"/>
        <family val="2"/>
      </rPr>
      <t>8x300m</t>
    </r>
    <r>
      <rPr>
        <sz val="8"/>
        <color indexed="8"/>
        <rFont val="Arial Narrow"/>
        <family val="2"/>
      </rPr>
      <t xml:space="preserve"> + </t>
    </r>
    <r>
      <rPr>
        <b/>
        <sz val="8"/>
        <color indexed="60"/>
        <rFont val="Arial Narrow"/>
        <family val="2"/>
      </rPr>
      <t>8x200m</t>
    </r>
    <r>
      <rPr>
        <sz val="8"/>
        <color indexed="8"/>
        <rFont val="Arial Narrow"/>
        <family val="2"/>
      </rPr>
      <t xml:space="preserve"> 100% vma  r=100m (50'' et 40'')
R=3' trot
 + Ra 7'</t>
    </r>
  </si>
  <si>
    <r>
      <t xml:space="preserve">Footing 48' (65%-70% vma)
+ </t>
    </r>
    <r>
      <rPr>
        <b/>
        <sz val="8"/>
        <color indexed="60"/>
        <rFont val="Arial Narrow"/>
        <family val="2"/>
      </rPr>
      <t xml:space="preserve">12'/10’/8' </t>
    </r>
    <r>
      <rPr>
        <sz val="8"/>
        <color indexed="8"/>
        <rFont val="Arial Narrow"/>
        <family val="2"/>
      </rPr>
      <t>al.Semi (</t>
    </r>
    <r>
      <rPr>
        <b/>
        <i/>
        <sz val="8"/>
        <color indexed="8"/>
        <rFont val="Arial Narrow"/>
        <family val="2"/>
      </rPr>
      <t>4’20’’-4’25’’/km</t>
    </r>
    <r>
      <rPr>
        <sz val="8"/>
        <color indexed="8"/>
        <rFont val="Arial Narrow"/>
        <family val="2"/>
      </rPr>
      <t>)
R= 4'/3' footing
 + footing 15' 65% vma</t>
    </r>
  </si>
  <si>
    <t>Footing 1h05'
65%-70% vma</t>
  </si>
  <si>
    <r>
      <t xml:space="preserve">Footing 40' + Renforcement Musculaire
Séance AA lundi soir
</t>
    </r>
    <r>
      <rPr>
        <u val="single"/>
        <sz val="8"/>
        <color indexed="8"/>
        <rFont val="Arial Narrow"/>
        <family val="2"/>
      </rPr>
      <t>exemple</t>
    </r>
    <r>
      <rPr>
        <sz val="8"/>
        <color indexed="8"/>
        <rFont val="Arial Narrow"/>
        <family val="2"/>
      </rPr>
      <t xml:space="preserve"> (r=45'' entre exercice)
- Gainage 3x45"/30"
- Squatt 3x12/30''
- Fente en marche 3x15 r= 30''
- Chaise 2x45''/45''</t>
    </r>
  </si>
  <si>
    <r>
      <t>Ech 25' (footing+gammes)
 +</t>
    </r>
    <r>
      <rPr>
        <b/>
        <sz val="8"/>
        <color indexed="60"/>
        <rFont val="Arial Narrow"/>
        <family val="2"/>
      </rPr>
      <t xml:space="preserve"> acc.10x300m </t>
    </r>
    <r>
      <rPr>
        <sz val="8"/>
        <color indexed="8"/>
        <rFont val="Arial Narrow"/>
        <family val="2"/>
      </rPr>
      <t>100% vma
 r=100m trot (50'')
+ Ra 6’</t>
    </r>
  </si>
  <si>
    <r>
      <t xml:space="preserve">Footing 30' + </t>
    </r>
    <r>
      <rPr>
        <sz val="8"/>
        <color indexed="60"/>
        <rFont val="Arial Narrow"/>
        <family val="2"/>
      </rPr>
      <t xml:space="preserve"> </t>
    </r>
    <r>
      <rPr>
        <b/>
        <sz val="8"/>
        <color indexed="60"/>
        <rFont val="Arial Narrow"/>
        <family val="2"/>
      </rPr>
      <t>Côtes 8x15'' vite</t>
    </r>
    <r>
      <rPr>
        <b/>
        <sz val="8"/>
        <color indexed="8"/>
        <rFont val="Arial Narrow"/>
        <family val="2"/>
      </rPr>
      <t xml:space="preserve"> </t>
    </r>
    <r>
      <rPr>
        <sz val="8"/>
        <color indexed="8"/>
        <rFont val="Arial Narrow"/>
        <family val="2"/>
      </rPr>
      <t xml:space="preserve"> 
r=1' marche
 + footing 10' 
(travail musculaire côte 10%-12%)</t>
    </r>
  </si>
  <si>
    <r>
      <t xml:space="preserve">Footing 30' +  </t>
    </r>
    <r>
      <rPr>
        <b/>
        <sz val="8"/>
        <color indexed="60"/>
        <rFont val="Arial Narrow"/>
        <family val="2"/>
      </rPr>
      <t>Côtes 6x15'' vite</t>
    </r>
    <r>
      <rPr>
        <sz val="8"/>
        <color indexed="8"/>
        <rFont val="Arial Narrow"/>
        <family val="2"/>
      </rPr>
      <t xml:space="preserve"> 
 r= 1' marche
 + footing 10' 
(travail musculaire côte 10%-12%)</t>
    </r>
  </si>
  <si>
    <r>
      <t xml:space="preserve">Footing 30' + </t>
    </r>
    <r>
      <rPr>
        <b/>
        <sz val="8"/>
        <color indexed="60"/>
        <rFont val="Arial Narrow"/>
        <family val="2"/>
      </rPr>
      <t xml:space="preserve"> Côtes 6x20'' vite</t>
    </r>
    <r>
      <rPr>
        <sz val="8"/>
        <color indexed="8"/>
        <rFont val="Arial Narrow"/>
        <family val="2"/>
      </rPr>
      <t xml:space="preserve"> 
 r=1' marche
 + footing 10' 
(travail musculaire côte 10%-12%)</t>
    </r>
  </si>
  <si>
    <t>Footing long 1h25' 
65%-70% vma</t>
  </si>
  <si>
    <t>SL/Al. Semi</t>
  </si>
  <si>
    <t>PREPA FONDAMENTALE - S5 du 27 janvier au 2 février</t>
  </si>
  <si>
    <t>SL avec All. Semi+</t>
  </si>
  <si>
    <t>PREPA FONDAMENTALE - S6 du  3 février au 9 février</t>
  </si>
  <si>
    <t>PREPA SPECIFIQUE - S8 du  17 février au 23 février (vacances)  -  REGENERATION</t>
  </si>
  <si>
    <t>PREPA FONDAMENTALE - S7 du 10 février 16 février (vacances)</t>
  </si>
  <si>
    <t>Footing 40' + Renforcement Musculaire
Séance AA lundi soir
exemple 
- Gainage 4x45"/30"
- Squatt 3x15/30''
- Fente en marche 3x15 r= 30''
- Chaise 4x45''/30''</t>
  </si>
  <si>
    <t>Footing 40' + Renforcement Musculaire
Séance AA lundi soir
exemple 
- Gainage 4x45"/30"
- Squatt 4x15/30''
- Fente en marche 3x20 r= 30''
- Chaise 3x50''/30''</t>
  </si>
  <si>
    <t>VMA  Moyenne</t>
  </si>
  <si>
    <t>Al. 10km</t>
  </si>
  <si>
    <r>
      <t>Footing 50' (65%-70% vma)
+</t>
    </r>
    <r>
      <rPr>
        <sz val="8"/>
        <color indexed="53"/>
        <rFont val="Arial Narrow"/>
        <family val="2"/>
      </rPr>
      <t xml:space="preserve"> </t>
    </r>
    <r>
      <rPr>
        <sz val="8"/>
        <color indexed="10"/>
        <rFont val="Arial Narrow"/>
        <family val="2"/>
      </rPr>
      <t>2</t>
    </r>
    <r>
      <rPr>
        <b/>
        <sz val="8"/>
        <color indexed="10"/>
        <rFont val="Arial Narrow"/>
        <family val="2"/>
      </rPr>
      <t>x10' al.Semi</t>
    </r>
    <r>
      <rPr>
        <b/>
        <sz val="8"/>
        <color indexed="53"/>
        <rFont val="Arial Narrow"/>
        <family val="2"/>
      </rPr>
      <t xml:space="preserve"> </t>
    </r>
    <r>
      <rPr>
        <b/>
        <sz val="8"/>
        <color indexed="8"/>
        <rFont val="Arial Narrow"/>
        <family val="2"/>
      </rPr>
      <t xml:space="preserve">(5’20’’-5’25’’/km) </t>
    </r>
    <r>
      <rPr>
        <sz val="8"/>
        <color indexed="8"/>
        <rFont val="Arial Narrow"/>
        <family val="2"/>
      </rPr>
      <t>r= 3' footing 
+ footing 17 ' 65% vma</t>
    </r>
  </si>
  <si>
    <r>
      <t>Ech 25' (footing+gammes)
 + acc.</t>
    </r>
    <r>
      <rPr>
        <b/>
        <sz val="8"/>
        <color indexed="10"/>
        <rFont val="Arial Narrow"/>
        <family val="2"/>
      </rPr>
      <t xml:space="preserve">10x300m </t>
    </r>
    <r>
      <rPr>
        <b/>
        <sz val="8"/>
        <color indexed="8"/>
        <rFont val="Arial Narrow"/>
        <family val="2"/>
      </rPr>
      <t xml:space="preserve">(1’12’’) </t>
    </r>
    <r>
      <rPr>
        <sz val="8"/>
        <color indexed="8"/>
        <rFont val="Arial Narrow"/>
        <family val="2"/>
      </rPr>
      <t>100% vma
 r=100m trot 
+ Ra 5’</t>
    </r>
  </si>
  <si>
    <r>
      <t xml:space="preserve">Ech 25' (footing+gammes)
Piste : </t>
    </r>
    <r>
      <rPr>
        <b/>
        <sz val="8"/>
        <color indexed="10"/>
        <rFont val="Arial Narrow"/>
        <family val="2"/>
      </rPr>
      <t>2x(6x400m)</t>
    </r>
    <r>
      <rPr>
        <sz val="8"/>
        <color indexed="8"/>
        <rFont val="Arial Narrow"/>
        <family val="2"/>
      </rPr>
      <t xml:space="preserve"> </t>
    </r>
    <r>
      <rPr>
        <b/>
        <i/>
        <sz val="8"/>
        <color indexed="8"/>
        <rFont val="Arial Narrow"/>
        <family val="2"/>
      </rPr>
      <t>(1'40'')</t>
    </r>
    <r>
      <rPr>
        <sz val="8"/>
        <color indexed="8"/>
        <rFont val="Arial Narrow"/>
        <family val="2"/>
      </rPr>
      <t xml:space="preserve"> 95% vma  r=1'15''
 R=3' trot + Ra 6'</t>
    </r>
  </si>
  <si>
    <r>
      <t>Footing 48' (65%-70% vma)
+</t>
    </r>
    <r>
      <rPr>
        <b/>
        <sz val="8"/>
        <color indexed="8"/>
        <rFont val="Arial Narrow"/>
        <family val="2"/>
      </rPr>
      <t xml:space="preserve"> </t>
    </r>
    <r>
      <rPr>
        <b/>
        <sz val="8"/>
        <color indexed="10"/>
        <rFont val="Arial Narrow"/>
        <family val="2"/>
      </rPr>
      <t xml:space="preserve">12'/10’/8' al.Semi </t>
    </r>
    <r>
      <rPr>
        <b/>
        <sz val="8"/>
        <color indexed="8"/>
        <rFont val="Arial Narrow"/>
        <family val="2"/>
      </rPr>
      <t xml:space="preserve">(5’20’’-5’25’’/km)
</t>
    </r>
    <r>
      <rPr>
        <sz val="8"/>
        <color indexed="8"/>
        <rFont val="Arial Narrow"/>
        <family val="2"/>
      </rPr>
      <t>R= 4'/3' footing
 + footing 15' 65% vma</t>
    </r>
  </si>
  <si>
    <r>
      <t xml:space="preserve">Ech 25' (footing+gammes)
</t>
    </r>
    <r>
      <rPr>
        <b/>
        <sz val="8"/>
        <color indexed="10"/>
        <rFont val="Arial Narrow"/>
        <family val="2"/>
      </rPr>
      <t>6x1000m al. 10km</t>
    </r>
    <r>
      <rPr>
        <sz val="8"/>
        <color indexed="8"/>
        <rFont val="Arial Narrow"/>
        <family val="2"/>
      </rPr>
      <t xml:space="preserve"> (</t>
    </r>
    <r>
      <rPr>
        <b/>
        <i/>
        <sz val="8"/>
        <color indexed="8"/>
        <rFont val="Arial Narrow"/>
        <family val="2"/>
      </rPr>
      <t>5'/km</t>
    </r>
    <r>
      <rPr>
        <sz val="8"/>
        <color indexed="8"/>
        <rFont val="Arial Narrow"/>
        <family val="2"/>
      </rPr>
      <t>)
r=1'40'' 
+  Ra 5'</t>
    </r>
  </si>
  <si>
    <r>
      <t xml:space="preserve">Footing 45' (6'10’’-5’55’’/km)
+ </t>
    </r>
    <r>
      <rPr>
        <b/>
        <sz val="8"/>
        <color indexed="10"/>
        <rFont val="Arial Narrow"/>
        <family val="2"/>
      </rPr>
      <t>20'/15'/10' al.marathon</t>
    </r>
    <r>
      <rPr>
        <sz val="8"/>
        <color indexed="8"/>
        <rFont val="Arial Narrow"/>
        <family val="2"/>
      </rPr>
      <t xml:space="preserve"> </t>
    </r>
    <r>
      <rPr>
        <b/>
        <i/>
        <sz val="8"/>
        <color indexed="8"/>
        <rFont val="Arial Narrow"/>
        <family val="2"/>
      </rPr>
      <t>(5'45''-5’40'’/km)</t>
    </r>
    <r>
      <rPr>
        <sz val="8"/>
        <color indexed="8"/>
        <rFont val="Arial Narrow"/>
        <family val="2"/>
      </rPr>
      <t xml:space="preserve">
 r=3'/2' footing
 + footing 25' (6'10’’-6'km)</t>
    </r>
  </si>
  <si>
    <r>
      <t xml:space="preserve">Ech 25' (footing+gammes)
</t>
    </r>
    <r>
      <rPr>
        <b/>
        <sz val="8"/>
        <color indexed="10"/>
        <rFont val="Arial Narrow"/>
        <family val="2"/>
      </rPr>
      <t xml:space="preserve">3x2000m al. Semi </t>
    </r>
    <r>
      <rPr>
        <b/>
        <i/>
        <sz val="8"/>
        <rFont val="Arial Narrow"/>
        <family val="2"/>
      </rPr>
      <t xml:space="preserve">(10'45'') </t>
    </r>
    <r>
      <rPr>
        <sz val="8"/>
        <color indexed="8"/>
        <rFont val="Arial Narrow"/>
        <family val="2"/>
      </rPr>
      <t xml:space="preserve">
R=2' 
+ Ra 6'</t>
    </r>
  </si>
  <si>
    <r>
      <t xml:space="preserve">Footing 60' 
</t>
    </r>
    <r>
      <rPr>
        <b/>
        <i/>
        <sz val="8"/>
        <color indexed="8"/>
        <rFont val="Arial Narrow"/>
        <family val="2"/>
      </rPr>
      <t>(6'10’’-6'/km)</t>
    </r>
  </si>
  <si>
    <t>Footing 55' 
(6'10’’-6'/km)</t>
  </si>
  <si>
    <r>
      <t xml:space="preserve">Footing 1h10''
</t>
    </r>
    <r>
      <rPr>
        <b/>
        <i/>
        <sz val="8"/>
        <rFont val="Arial Narrow"/>
        <family val="2"/>
      </rPr>
      <t>(6'10’’-6'/km)</t>
    </r>
  </si>
  <si>
    <r>
      <t>Footing 50' (6'10’’-5’55’’/km)
+</t>
    </r>
    <r>
      <rPr>
        <b/>
        <sz val="8"/>
        <color indexed="10"/>
        <rFont val="Arial Narrow"/>
        <family val="2"/>
      </rPr>
      <t xml:space="preserve"> 15'/20'/15' al.marathon</t>
    </r>
    <r>
      <rPr>
        <sz val="8"/>
        <color indexed="8"/>
        <rFont val="Arial Narrow"/>
        <family val="2"/>
      </rPr>
      <t xml:space="preserve"> </t>
    </r>
    <r>
      <rPr>
        <b/>
        <i/>
        <sz val="8"/>
        <color indexed="8"/>
        <rFont val="Arial Narrow"/>
        <family val="2"/>
      </rPr>
      <t>(5'45''-5’40'’/km)</t>
    </r>
    <r>
      <rPr>
        <sz val="8"/>
        <color indexed="8"/>
        <rFont val="Arial Narrow"/>
        <family val="2"/>
      </rPr>
      <t xml:space="preserve">
r=2'/3' footing + footing 25' (6'10''-6')</t>
    </r>
  </si>
  <si>
    <r>
      <t xml:space="preserve">Footing 75' 
</t>
    </r>
    <r>
      <rPr>
        <b/>
        <i/>
        <sz val="8"/>
        <color indexed="8"/>
        <rFont val="Arial Narrow"/>
        <family val="2"/>
      </rPr>
      <t>(6'10’’-5’50’’/km)</t>
    </r>
  </si>
  <si>
    <t xml:space="preserve">
Footing 40' + Renforcement Musculaire
Séance AA lundi soir
exemple (r=40'' entre exercice)
- Gainage 4x45"/30"
- Squatt 3x15/30''
- Fente en marche 3x15 r=30''
- Chaise 3x45''/30''</t>
  </si>
  <si>
    <r>
      <t xml:space="preserve">Ech 25' 
</t>
    </r>
    <r>
      <rPr>
        <b/>
        <sz val="8"/>
        <color indexed="10"/>
        <rFont val="Arial Narrow"/>
        <family val="2"/>
      </rPr>
      <t xml:space="preserve">2x(5x1’/1’) </t>
    </r>
    <r>
      <rPr>
        <sz val="8"/>
        <color indexed="8"/>
        <rFont val="Arial Narrow"/>
        <family val="2"/>
      </rPr>
      <t>100%vma r=2'
 + Ra 5’</t>
    </r>
  </si>
  <si>
    <r>
      <t>Footing 45' (6'10’’-5’55’’/km)
+</t>
    </r>
    <r>
      <rPr>
        <sz val="8"/>
        <color indexed="10"/>
        <rFont val="Arial Narrow"/>
        <family val="2"/>
      </rPr>
      <t xml:space="preserve"> 3x10' al.semi </t>
    </r>
    <r>
      <rPr>
        <b/>
        <i/>
        <sz val="8"/>
        <rFont val="Arial Narrow"/>
        <family val="2"/>
      </rPr>
      <t xml:space="preserve">(5’20’’-5’25’’/km) </t>
    </r>
    <r>
      <rPr>
        <sz val="8"/>
        <color indexed="8"/>
        <rFont val="Arial Narrow"/>
        <family val="2"/>
      </rPr>
      <t>+</t>
    </r>
    <r>
      <rPr>
        <sz val="8"/>
        <color indexed="10"/>
        <rFont val="Arial Narrow"/>
        <family val="2"/>
      </rPr>
      <t>1 km al.10km</t>
    </r>
    <r>
      <rPr>
        <sz val="8"/>
        <color indexed="8"/>
        <rFont val="Arial Narrow"/>
        <family val="2"/>
      </rPr>
      <t xml:space="preserve">
</t>
    </r>
    <r>
      <rPr>
        <b/>
        <i/>
        <sz val="8"/>
        <rFont val="Arial Narrow"/>
        <family val="2"/>
      </rPr>
      <t xml:space="preserve"> 5'</t>
    </r>
    <r>
      <rPr>
        <sz val="8"/>
        <color indexed="8"/>
        <rFont val="Arial Narrow"/>
        <family val="2"/>
      </rPr>
      <t xml:space="preserve"> r= 3' footing  + footing 22' (6'10’’-5’55’’/km)</t>
    </r>
  </si>
  <si>
    <r>
      <t xml:space="preserve">PREVISION  MARATHON DE PARIS  - PLAN POUR ATHLETE HABITUE A COURIR 3 à 4 FOIS PAR SEMAINE EN 2019 ET ALLURES ESTIMEES POUR UNE VMA DE 15km/h – </t>
    </r>
    <r>
      <rPr>
        <b/>
        <i/>
        <sz val="10"/>
        <color indexed="10"/>
        <rFont val="Calibri"/>
        <family val="2"/>
      </rPr>
      <t>4 séances</t>
    </r>
    <r>
      <rPr>
        <b/>
        <i/>
        <sz val="10"/>
        <color indexed="8"/>
        <rFont val="Calibri"/>
        <family val="2"/>
      </rPr>
      <t>/</t>
    </r>
    <r>
      <rPr>
        <b/>
        <i/>
        <sz val="10"/>
        <color indexed="25"/>
        <rFont val="Calibri"/>
        <family val="2"/>
      </rPr>
      <t>14 semaines</t>
    </r>
  </si>
  <si>
    <t>VMA Moyenne</t>
  </si>
  <si>
    <t>PREPA FONDAMENTALE -S5 du 27 janvier au 2 février</t>
  </si>
  <si>
    <t>PREPA SPECIFIQUE - S8 du 17 février au 23 février (vacances)  -  REGENERATION</t>
  </si>
  <si>
    <r>
      <t xml:space="preserve">PREVISION  MARATHON DE PARIS  - PLAN POUR ATHLETE HABITUE A COURIR 4 à 5 FOIS PAR SEMAINE EN 2019 ET ALLURES ESTIMEES POUR UNE VMA DE 17km/h – </t>
    </r>
    <r>
      <rPr>
        <b/>
        <i/>
        <sz val="10"/>
        <color indexed="10"/>
        <rFont val="Calibri"/>
        <family val="2"/>
      </rPr>
      <t>5 séances/14 semaines</t>
    </r>
    <r>
      <rPr>
        <b/>
        <i/>
        <sz val="10"/>
        <color indexed="8"/>
        <rFont val="Calibri"/>
        <family val="2"/>
      </rPr>
      <t xml:space="preserve"> </t>
    </r>
  </si>
  <si>
    <t>Al. Semi</t>
  </si>
  <si>
    <t>SL/Al. Marathon</t>
  </si>
  <si>
    <r>
      <t xml:space="preserve">Ech 25' (footing+gammes)
</t>
    </r>
    <r>
      <rPr>
        <b/>
        <sz val="8"/>
        <color indexed="10"/>
        <rFont val="Arial Narrow"/>
        <family val="2"/>
      </rPr>
      <t xml:space="preserve">3x2000m al. Semi </t>
    </r>
    <r>
      <rPr>
        <sz val="8"/>
        <color indexed="8"/>
        <rFont val="Arial Narrow"/>
        <family val="2"/>
      </rPr>
      <t>(</t>
    </r>
    <r>
      <rPr>
        <b/>
        <i/>
        <sz val="8"/>
        <color indexed="8"/>
        <rFont val="Arial Narrow"/>
        <family val="2"/>
      </rPr>
      <t>8'40'</t>
    </r>
    <r>
      <rPr>
        <sz val="8"/>
        <color indexed="8"/>
        <rFont val="Arial Narrow"/>
        <family val="2"/>
      </rPr>
      <t>') 
R=2' 
+ Ra 6'</t>
    </r>
  </si>
  <si>
    <r>
      <t xml:space="preserve">Footing 30' + </t>
    </r>
    <r>
      <rPr>
        <b/>
        <sz val="8"/>
        <color indexed="10"/>
        <rFont val="Arial Narrow"/>
        <family val="2"/>
      </rPr>
      <t xml:space="preserve"> Côtes 10x30'' au train</t>
    </r>
    <r>
      <rPr>
        <sz val="8"/>
        <color indexed="8"/>
        <rFont val="Arial Narrow"/>
        <family val="2"/>
      </rPr>
      <t xml:space="preserve">
r= descente trot
 + footing 10' 
( côte 6%-10%)</t>
    </r>
  </si>
  <si>
    <r>
      <t xml:space="preserve">Footing 1h10''
</t>
    </r>
    <r>
      <rPr>
        <b/>
        <sz val="8"/>
        <color indexed="8"/>
        <rFont val="Arial Narrow"/>
        <family val="2"/>
      </rPr>
      <t>(5'30''-5'05'')</t>
    </r>
  </si>
  <si>
    <r>
      <t>Footing 50'(5'30''-5'05'')
+</t>
    </r>
    <r>
      <rPr>
        <b/>
        <sz val="8"/>
        <color indexed="10"/>
        <rFont val="Arial Narrow"/>
        <family val="2"/>
      </rPr>
      <t xml:space="preserve"> 15'/20'/15'</t>
    </r>
    <r>
      <rPr>
        <sz val="8"/>
        <color indexed="8"/>
        <rFont val="Arial Narrow"/>
        <family val="2"/>
      </rPr>
      <t xml:space="preserve"> </t>
    </r>
    <r>
      <rPr>
        <b/>
        <sz val="8"/>
        <color indexed="10"/>
        <rFont val="Arial Narrow"/>
        <family val="2"/>
      </rPr>
      <t>al.marathon</t>
    </r>
    <r>
      <rPr>
        <sz val="8"/>
        <color indexed="10"/>
        <rFont val="Arial Narrow"/>
        <family val="2"/>
      </rPr>
      <t xml:space="preserve"> </t>
    </r>
    <r>
      <rPr>
        <sz val="8"/>
        <color indexed="8"/>
        <rFont val="Arial Narrow"/>
        <family val="2"/>
      </rPr>
      <t>(</t>
    </r>
    <r>
      <rPr>
        <b/>
        <i/>
        <sz val="8"/>
        <color indexed="8"/>
        <rFont val="Arial Narrow"/>
        <family val="2"/>
      </rPr>
      <t>4'45''-4'50''/km</t>
    </r>
    <r>
      <rPr>
        <sz val="8"/>
        <color indexed="8"/>
        <rFont val="Arial Narrow"/>
        <family val="2"/>
      </rPr>
      <t>)
r=2'/3' footing + footing 25' (5'30''-5'05'')</t>
    </r>
  </si>
  <si>
    <t>Al. 10 km</t>
  </si>
  <si>
    <r>
      <t xml:space="preserve">Footing 30' + </t>
    </r>
    <r>
      <rPr>
        <sz val="8"/>
        <color indexed="60"/>
        <rFont val="Arial Narrow"/>
        <family val="2"/>
      </rPr>
      <t xml:space="preserve"> </t>
    </r>
    <r>
      <rPr>
        <b/>
        <sz val="8"/>
        <color indexed="60"/>
        <rFont val="Arial Narrow"/>
        <family val="2"/>
      </rPr>
      <t>Côtes 8x30'' au train</t>
    </r>
    <r>
      <rPr>
        <sz val="8"/>
        <color indexed="8"/>
        <rFont val="Arial Narrow"/>
        <family val="2"/>
      </rPr>
      <t xml:space="preserve">
r= descente trot
 + footing 10' 
( côte 6%-10%)</t>
    </r>
  </si>
  <si>
    <r>
      <t>Footing 45' (5'30''-5'05'')
+</t>
    </r>
    <r>
      <rPr>
        <b/>
        <sz val="8"/>
        <color indexed="10"/>
        <rFont val="Arial Narrow"/>
        <family val="2"/>
      </rPr>
      <t xml:space="preserve"> 20'/15'/10' al.marathon </t>
    </r>
    <r>
      <rPr>
        <b/>
        <i/>
        <sz val="8"/>
        <color indexed="8"/>
        <rFont val="Arial Narrow"/>
        <family val="2"/>
      </rPr>
      <t>(4'45''-4'50''/km)</t>
    </r>
    <r>
      <rPr>
        <sz val="8"/>
        <color indexed="8"/>
        <rFont val="Arial Narrow"/>
        <family val="2"/>
      </rPr>
      <t xml:space="preserve">
 r=3'/2' footing
 + footing 25' (5'30''-5'05'')</t>
    </r>
  </si>
  <si>
    <r>
      <t xml:space="preserve">Ech 25' (footing+gammes)
Piste : </t>
    </r>
    <r>
      <rPr>
        <b/>
        <sz val="8"/>
        <color indexed="10"/>
        <rFont val="Arial Narrow"/>
        <family val="2"/>
      </rPr>
      <t>6x1000m al. 10km</t>
    </r>
    <r>
      <rPr>
        <sz val="8"/>
        <rFont val="Arial Narrow"/>
        <family val="2"/>
      </rPr>
      <t xml:space="preserve"> (</t>
    </r>
    <r>
      <rPr>
        <b/>
        <i/>
        <sz val="8"/>
        <rFont val="Arial Narrow"/>
        <family val="2"/>
      </rPr>
      <t>4'9''/km</t>
    </r>
    <r>
      <rPr>
        <sz val="8"/>
        <rFont val="Arial Narrow"/>
        <family val="2"/>
      </rPr>
      <t>)
r=1'40'' 
+  Ra 5'</t>
    </r>
  </si>
  <si>
    <t>Footing 60' 
(5'30''-5'05'')</t>
  </si>
  <si>
    <t>SL/Al. Semi+</t>
  </si>
  <si>
    <t>Footing 55' 
(5'30''-5'05'')</t>
  </si>
  <si>
    <r>
      <t>Ech 25' (footing+gammes)
Piste :</t>
    </r>
    <r>
      <rPr>
        <b/>
        <sz val="8"/>
        <color indexed="10"/>
        <rFont val="Arial Narrow"/>
        <family val="2"/>
      </rPr>
      <t xml:space="preserve"> 2x6x400m</t>
    </r>
    <r>
      <rPr>
        <sz val="8"/>
        <color indexed="8"/>
        <rFont val="Arial Narrow"/>
        <family val="2"/>
      </rPr>
      <t xml:space="preserve"> 95% vma </t>
    </r>
    <r>
      <rPr>
        <b/>
        <i/>
        <sz val="8"/>
        <color indexed="8"/>
        <rFont val="Arial Narrow"/>
        <family val="2"/>
      </rPr>
      <t xml:space="preserve">(1'29'') </t>
    </r>
    <r>
      <rPr>
        <sz val="8"/>
        <color indexed="8"/>
        <rFont val="Arial Narrow"/>
        <family val="2"/>
      </rPr>
      <t xml:space="preserve"> r=1'
 R=3' trot + Ra 6'</t>
    </r>
  </si>
  <si>
    <r>
      <t xml:space="preserve">Footing 45' (5'30''-5'05'')
+ </t>
    </r>
    <r>
      <rPr>
        <b/>
        <sz val="8"/>
        <color indexed="10"/>
        <rFont val="Arial Narrow"/>
        <family val="2"/>
      </rPr>
      <t>3x10' al.semi</t>
    </r>
    <r>
      <rPr>
        <sz val="8"/>
        <color indexed="8"/>
        <rFont val="Arial Narrow"/>
        <family val="2"/>
      </rPr>
      <t xml:space="preserve"> </t>
    </r>
    <r>
      <rPr>
        <b/>
        <i/>
        <sz val="8"/>
        <color indexed="8"/>
        <rFont val="Arial Narrow"/>
        <family val="2"/>
      </rPr>
      <t xml:space="preserve"> (4’20’’-4’25’’/km) 
</t>
    </r>
    <r>
      <rPr>
        <sz val="8"/>
        <color indexed="8"/>
        <rFont val="Arial Narrow"/>
        <family val="2"/>
      </rPr>
      <t>+</t>
    </r>
    <r>
      <rPr>
        <b/>
        <sz val="8"/>
        <color indexed="10"/>
        <rFont val="Arial Narrow"/>
        <family val="2"/>
      </rPr>
      <t xml:space="preserve">1 km al. 10km </t>
    </r>
    <r>
      <rPr>
        <sz val="8"/>
        <color indexed="8"/>
        <rFont val="Arial Narrow"/>
        <family val="2"/>
      </rPr>
      <t>(</t>
    </r>
    <r>
      <rPr>
        <b/>
        <i/>
        <sz val="8"/>
        <color indexed="8"/>
        <rFont val="Arial Narrow"/>
        <family val="2"/>
      </rPr>
      <t>4'09''/km</t>
    </r>
    <r>
      <rPr>
        <sz val="8"/>
        <color indexed="8"/>
        <rFont val="Arial Narrow"/>
        <family val="2"/>
      </rPr>
      <t>) r= 3' footing  
+ footing 22' (5'30''-5'20'')</t>
    </r>
  </si>
  <si>
    <t xml:space="preserve">
Footing 40' + Renforcement Musculaire
Séance AA lundi soir
exemple 
- Gainage 4x45"/30"
- Squatt 3x15/30''
- Fente en marche 3x15 r=30''
- Chaise 3x45''/30''
</t>
  </si>
  <si>
    <r>
      <t xml:space="preserve">Footing long 1h20' 
</t>
    </r>
    <r>
      <rPr>
        <b/>
        <i/>
        <sz val="8"/>
        <color indexed="8"/>
        <rFont val="Arial Narrow"/>
        <family val="2"/>
      </rPr>
      <t>(5'25''-5'/km)</t>
    </r>
  </si>
  <si>
    <r>
      <t xml:space="preserve">PREVISION  MARATHON DE PARIS  - PLAN POUR ATHLETE HABITUE A COURIR 3 à 4 FOIS PAR SEMAINE EN 2019 ET ALLURES ESTIMEES POUR UNE VMA DE 14km/h – </t>
    </r>
    <r>
      <rPr>
        <b/>
        <i/>
        <sz val="10"/>
        <color indexed="10"/>
        <rFont val="Calibri"/>
        <family val="2"/>
      </rPr>
      <t>3 séances</t>
    </r>
    <r>
      <rPr>
        <b/>
        <i/>
        <sz val="10"/>
        <color indexed="8"/>
        <rFont val="Calibri"/>
        <family val="2"/>
      </rPr>
      <t>/</t>
    </r>
    <r>
      <rPr>
        <b/>
        <i/>
        <sz val="10"/>
        <color indexed="25"/>
        <rFont val="Calibri"/>
        <family val="2"/>
      </rPr>
      <t>14 semaines</t>
    </r>
  </si>
  <si>
    <r>
      <t xml:space="preserve">Footing long progressif 
allure de </t>
    </r>
    <r>
      <rPr>
        <sz val="8"/>
        <color indexed="10"/>
        <rFont val="Arial Narrow"/>
        <family val="2"/>
      </rPr>
      <t xml:space="preserve">6'35''/km à 5'50''/km 
</t>
    </r>
    <r>
      <rPr>
        <sz val="8"/>
        <rFont val="Arial Narrow"/>
        <family val="2"/>
      </rPr>
      <t>(environ de 65 % vma à all.semi )</t>
    </r>
    <r>
      <rPr>
        <sz val="8"/>
        <color indexed="8"/>
        <rFont val="Arial Narrow"/>
        <family val="2"/>
      </rPr>
      <t xml:space="preserve">
(15' en 6'35''/km + 15' en 6'25''/km + 15' en 6'15''/km + 15’ en 6’05’’/km + 15’ en 5’50’’/km)</t>
    </r>
  </si>
  <si>
    <r>
      <t>Footing 50' (65%-70% vma)
+</t>
    </r>
    <r>
      <rPr>
        <sz val="8"/>
        <color indexed="53"/>
        <rFont val="Arial Narrow"/>
        <family val="2"/>
      </rPr>
      <t xml:space="preserve"> </t>
    </r>
    <r>
      <rPr>
        <sz val="8"/>
        <color indexed="10"/>
        <rFont val="Arial Narrow"/>
        <family val="2"/>
      </rPr>
      <t>2</t>
    </r>
    <r>
      <rPr>
        <b/>
        <sz val="8"/>
        <color indexed="10"/>
        <rFont val="Arial Narrow"/>
        <family val="2"/>
      </rPr>
      <t>x10' al.Semi</t>
    </r>
    <r>
      <rPr>
        <b/>
        <sz val="8"/>
        <color indexed="53"/>
        <rFont val="Arial Narrow"/>
        <family val="2"/>
      </rPr>
      <t xml:space="preserve"> </t>
    </r>
    <r>
      <rPr>
        <b/>
        <sz val="8"/>
        <color indexed="8"/>
        <rFont val="Arial Narrow"/>
        <family val="2"/>
      </rPr>
      <t xml:space="preserve">(5’45’’-5’50’’/km) </t>
    </r>
    <r>
      <rPr>
        <sz val="8"/>
        <color indexed="8"/>
        <rFont val="Arial Narrow"/>
        <family val="2"/>
      </rPr>
      <t>r= 3' footing 
+ footing 17 ' 65% vma</t>
    </r>
  </si>
  <si>
    <r>
      <t>Ech 25' (footing+gammes)
Piste :</t>
    </r>
    <r>
      <rPr>
        <b/>
        <sz val="8"/>
        <color indexed="10"/>
        <rFont val="Arial Narrow"/>
        <family val="2"/>
      </rPr>
      <t xml:space="preserve"> 7x300m</t>
    </r>
    <r>
      <rPr>
        <sz val="8"/>
        <color indexed="8"/>
        <rFont val="Arial Narrow"/>
        <family val="2"/>
      </rPr>
      <t xml:space="preserve"> (1'17'') +</t>
    </r>
    <r>
      <rPr>
        <b/>
        <sz val="8"/>
        <color indexed="10"/>
        <rFont val="Arial Narrow"/>
        <family val="2"/>
      </rPr>
      <t xml:space="preserve"> 7x200m</t>
    </r>
    <r>
      <rPr>
        <sz val="8"/>
        <color indexed="8"/>
        <rFont val="Arial Narrow"/>
        <family val="2"/>
      </rPr>
      <t xml:space="preserve"> (51'') 100% vma  r=100m (55’' et 45'') R=3' trot
 + Ra 6'</t>
    </r>
  </si>
  <si>
    <t xml:space="preserve">SL </t>
  </si>
  <si>
    <t xml:space="preserve">Footing Long  (65%-70% vma)
</t>
  </si>
  <si>
    <r>
      <t>Ech 25' (footing+gammes)
 + acc.</t>
    </r>
    <r>
      <rPr>
        <b/>
        <sz val="8"/>
        <color indexed="10"/>
        <rFont val="Arial Narrow"/>
        <family val="2"/>
      </rPr>
      <t xml:space="preserve">10x300m </t>
    </r>
    <r>
      <rPr>
        <b/>
        <sz val="8"/>
        <color indexed="8"/>
        <rFont val="Arial Narrow"/>
        <family val="2"/>
      </rPr>
      <t xml:space="preserve">(1’17'’) </t>
    </r>
    <r>
      <rPr>
        <sz val="8"/>
        <color indexed="8"/>
        <rFont val="Arial Narrow"/>
        <family val="2"/>
      </rPr>
      <t>100% vma
 r=100m trot 
+ Ra 5’</t>
    </r>
  </si>
  <si>
    <t>PREPA SPECIFIQUE - S8 du  17 février au 23 février  -  REGENERATION</t>
  </si>
  <si>
    <t>Footing 75' 
65% -70% vma</t>
  </si>
  <si>
    <t>All. 10km</t>
  </si>
  <si>
    <t>Vma Moyenne</t>
  </si>
  <si>
    <r>
      <t xml:space="preserve">Ech 25' (footing+gammes)
</t>
    </r>
    <r>
      <rPr>
        <b/>
        <sz val="8"/>
        <color indexed="10"/>
        <rFont val="Arial Narrow"/>
        <family val="2"/>
      </rPr>
      <t xml:space="preserve"> 2x(5x400m) </t>
    </r>
    <r>
      <rPr>
        <sz val="8"/>
        <color indexed="8"/>
        <rFont val="Arial Narrow"/>
        <family val="2"/>
      </rPr>
      <t xml:space="preserve"> 95% vma  r=1'15''
 R=3' trot + Ra 6'</t>
    </r>
  </si>
  <si>
    <t>SL avec All. Marathon</t>
  </si>
  <si>
    <r>
      <t>Footing 1h15' 
+</t>
    </r>
    <r>
      <rPr>
        <b/>
        <sz val="8"/>
        <color indexed="10"/>
        <rFont val="Arial Narrow"/>
        <family val="2"/>
      </rPr>
      <t xml:space="preserve"> 2x15' al.marathon </t>
    </r>
    <r>
      <rPr>
        <sz val="8"/>
        <color indexed="8"/>
        <rFont val="Arial Narrow"/>
        <family val="2"/>
      </rPr>
      <t xml:space="preserve">
r=3' footing + footing 22' </t>
    </r>
  </si>
  <si>
    <r>
      <t xml:space="preserve">Ech 25' 
</t>
    </r>
    <r>
      <rPr>
        <b/>
        <sz val="8"/>
        <color indexed="10"/>
        <rFont val="Arial Narrow"/>
        <family val="2"/>
      </rPr>
      <t>2x(5x1’/1’)</t>
    </r>
    <r>
      <rPr>
        <sz val="8"/>
        <color indexed="10"/>
        <rFont val="Arial Narrow"/>
        <family val="2"/>
      </rPr>
      <t xml:space="preserve"> </t>
    </r>
    <r>
      <rPr>
        <sz val="8"/>
        <color indexed="8"/>
        <rFont val="Arial Narrow"/>
        <family val="2"/>
      </rPr>
      <t>100%vma r=2'
 + Ra 5’</t>
    </r>
  </si>
  <si>
    <t>All.Semi</t>
  </si>
  <si>
    <t xml:space="preserve">Footing Long 65%-70% vma </t>
  </si>
  <si>
    <r>
      <t xml:space="preserve">Ech 25' (footing+gammes)
</t>
    </r>
    <r>
      <rPr>
        <b/>
        <sz val="8"/>
        <color indexed="10"/>
        <rFont val="Arial Narrow"/>
        <family val="2"/>
      </rPr>
      <t xml:space="preserve">3x2000m al. Semi </t>
    </r>
    <r>
      <rPr>
        <sz val="8"/>
        <color indexed="8"/>
        <rFont val="Arial Narrow"/>
        <family val="2"/>
      </rPr>
      <t xml:space="preserve">
R=2' 
+ Ra 6'</t>
    </r>
  </si>
  <si>
    <r>
      <t xml:space="preserve">Ech 25' (footing+gammes)
</t>
    </r>
    <r>
      <rPr>
        <b/>
        <sz val="8"/>
        <color indexed="10"/>
        <rFont val="Arial Narrow"/>
        <family val="2"/>
      </rPr>
      <t>6x1000m al. 10km</t>
    </r>
    <r>
      <rPr>
        <sz val="8"/>
        <color indexed="8"/>
        <rFont val="Arial Narrow"/>
        <family val="2"/>
      </rPr>
      <t xml:space="preserve"> 
r=1'40'' 
+  Ra 5'</t>
    </r>
  </si>
  <si>
    <t>PREPA Fondamentale - S7 du 10 février 16 février</t>
  </si>
  <si>
    <r>
      <t xml:space="preserve">Ech 25' 
</t>
    </r>
    <r>
      <rPr>
        <b/>
        <sz val="8"/>
        <color indexed="10"/>
        <rFont val="Arial Narrow"/>
        <family val="2"/>
      </rPr>
      <t>2x(5x1’/1’)</t>
    </r>
    <r>
      <rPr>
        <sz val="8"/>
        <color indexed="8"/>
        <rFont val="Arial Narrow"/>
        <family val="2"/>
      </rPr>
      <t xml:space="preserve"> 100%vma r=2'
 + Ra 5’</t>
    </r>
  </si>
  <si>
    <r>
      <t xml:space="preserve">* </t>
    </r>
    <r>
      <rPr>
        <u val="single"/>
        <sz val="8"/>
        <color indexed="8"/>
        <rFont val="Arial Narrow"/>
        <family val="2"/>
      </rPr>
      <t>Puissance aérobie</t>
    </r>
    <r>
      <rPr>
        <sz val="8"/>
        <color indexed="8"/>
        <rFont val="Arial Narrow"/>
        <family val="2"/>
      </rPr>
      <t xml:space="preserve"> : Entretien VMA
* </t>
    </r>
    <r>
      <rPr>
        <u val="single"/>
        <sz val="8"/>
        <color indexed="8"/>
        <rFont val="Arial Narrow"/>
        <family val="2"/>
      </rPr>
      <t>Capacité aérobie</t>
    </r>
    <r>
      <rPr>
        <sz val="8"/>
        <color indexed="8"/>
        <rFont val="Arial Narrow"/>
        <family val="2"/>
      </rPr>
      <t xml:space="preserve"> : 
- Allure marathon ( couplée SL)
 - Compét test en S10
* </t>
    </r>
    <r>
      <rPr>
        <u val="single"/>
        <sz val="8"/>
        <color indexed="8"/>
        <rFont val="Arial Narrow"/>
        <family val="2"/>
      </rPr>
      <t xml:space="preserve">Renforcement </t>
    </r>
  </si>
  <si>
    <r>
      <t xml:space="preserve">Footing 30' +  </t>
    </r>
    <r>
      <rPr>
        <b/>
        <sz val="8"/>
        <color indexed="60"/>
        <rFont val="Arial Narrow"/>
        <family val="2"/>
      </rPr>
      <t>Côtes 8x20'' vite</t>
    </r>
    <r>
      <rPr>
        <sz val="8"/>
        <color indexed="8"/>
        <rFont val="Arial Narrow"/>
        <family val="2"/>
      </rPr>
      <t xml:space="preserve"> 
 r= 1'10'' marche
 + footing 10' 
(travail musculaire côte 10%-12%)</t>
    </r>
  </si>
  <si>
    <t xml:space="preserve">Footing long 1h15' 65-70% vma 
</t>
  </si>
  <si>
    <r>
      <t xml:space="preserve">Footing 50' 65% vma 
</t>
    </r>
    <r>
      <rPr>
        <sz val="8"/>
        <rFont val="Arial Narrow"/>
        <family val="2"/>
      </rPr>
      <t xml:space="preserve">+ </t>
    </r>
    <r>
      <rPr>
        <b/>
        <sz val="8"/>
        <color indexed="10"/>
        <rFont val="Arial Narrow"/>
        <family val="2"/>
      </rPr>
      <t xml:space="preserve">3x10' al.semi 
</t>
    </r>
    <r>
      <rPr>
        <sz val="8"/>
        <color indexed="8"/>
        <rFont val="Arial Narrow"/>
        <family val="2"/>
      </rPr>
      <t>r= 3' footing  + footing 24' 65% vma</t>
    </r>
  </si>
  <si>
    <t>L'idéal est de placer la séance 2 avant la séance 1 pour avoir un footing entre les 2 fractionnés.</t>
  </si>
  <si>
    <t>Footing 55' + RF
Séance AA lundi soir</t>
  </si>
  <si>
    <t>L'idéal est de placer la séance 2 avant la séance 1 pour avoir un footing entre les 2 fractionnés</t>
  </si>
  <si>
    <t>Footibng/Renforcement Musculaire</t>
  </si>
  <si>
    <r>
      <t xml:space="preserve">* L'allure marathon en % vma est très théorique. Pour avoir une allure marathon objective qui se rapproche le plus du temps estimé, le mieux est de partir de son chrono sur semi en multipliant le temps par 2,15. 3 séances par semaine.
* kilométrage : 25 km à 45km.
* vma début plan </t>
    </r>
    <r>
      <rPr>
        <b/>
        <sz val="10"/>
        <color indexed="10"/>
        <rFont val="Arial"/>
        <family val="2"/>
      </rPr>
      <t>14km/h</t>
    </r>
    <r>
      <rPr>
        <sz val="10"/>
        <rFont val="Arial"/>
        <family val="2"/>
      </rPr>
      <t xml:space="preserve">. (Modifiez la vma dans le tableau ci-dessous si vous courez 3 séances/semaine et que votre vma est différente)
* Le kilométrage pour les séances est placé à titre indicatif, c'est </t>
    </r>
    <r>
      <rPr>
        <u val="single"/>
        <sz val="10"/>
        <rFont val="Arial"/>
        <family val="2"/>
      </rPr>
      <t xml:space="preserve">le temps global des séances </t>
    </r>
    <r>
      <rPr>
        <sz val="10"/>
        <rFont val="Arial"/>
        <family val="2"/>
      </rPr>
      <t>que vous devez respecter.
* Les séances sont placées suivant les créneaux club.</t>
    </r>
  </si>
  <si>
    <r>
      <t xml:space="preserve">* L'allure marathon en % vma est très théorique. Pour avoir une allure marathon objective qui se rapproche le plus du temps estimé, le mieux est de partir de son chrono sur semi en multipliant le temps par 2,15. * 4 séances par semaine sauf 3 séances en S4, S8, S13 et S14.
* kilométrage : 25 km à 55km.
* vma début plan </t>
    </r>
    <r>
      <rPr>
        <b/>
        <sz val="10"/>
        <color indexed="10"/>
        <rFont val="Arial"/>
        <family val="2"/>
      </rPr>
      <t>15km/h</t>
    </r>
    <r>
      <rPr>
        <sz val="10"/>
        <rFont val="Arial"/>
        <family val="2"/>
      </rPr>
      <t xml:space="preserve">.(Modifiez la vma dans le tableau ci-dessous si vous courez 4 séances/semaine et que votre vma est différente)
* Le kilométrage pour les séances est placé à titre indicatif, c'est le </t>
    </r>
    <r>
      <rPr>
        <u val="single"/>
        <sz val="10"/>
        <rFont val="Arial"/>
        <family val="2"/>
      </rPr>
      <t>temps global des séances</t>
    </r>
    <r>
      <rPr>
        <sz val="10"/>
        <rFont val="Arial"/>
        <family val="2"/>
      </rPr>
      <t xml:space="preserve"> que vous devez respecter.
* Les séances sont placées suivant les créneaux club.</t>
    </r>
  </si>
  <si>
    <r>
      <t xml:space="preserve">* L'allure marathon en % vma est très théorique. Pour avoir une allure marathon objective qui se rapproche le plus du temps estimé, le mieux est de partir de son chrono sur semi en multipliant le temps par 2,15. 
* 5 séances par semaine sauf 3 séances en S4, S8, S13 et S14
* kilométrage : 32 km à 80km 
* vma début plan </t>
    </r>
    <r>
      <rPr>
        <b/>
        <sz val="10"/>
        <color indexed="60"/>
        <rFont val="Arial"/>
        <family val="2"/>
      </rPr>
      <t>17km/h</t>
    </r>
    <r>
      <rPr>
        <sz val="10"/>
        <rFont val="Arial"/>
        <family val="2"/>
      </rPr>
      <t>. (Modifiez la vma dans le tableau ci-dessous si vous courez 5 séances/semaine et que votre vma est différente)
* Le kilométrage pour les séances est placé à titre indicatif, c'est le</t>
    </r>
    <r>
      <rPr>
        <u val="single"/>
        <sz val="10"/>
        <rFont val="Arial"/>
        <family val="2"/>
      </rPr>
      <t xml:space="preserve"> temps global des séances</t>
    </r>
    <r>
      <rPr>
        <sz val="10"/>
        <rFont val="Arial"/>
        <family val="2"/>
      </rPr>
      <t xml:space="preserve"> que vous devez respecter
* Les séances sont placées suivant les créneaux club.</t>
    </r>
  </si>
  <si>
    <t>Séance Mixte</t>
  </si>
  <si>
    <t>Footing/LD</t>
  </si>
  <si>
    <t>COMPET TEST</t>
  </si>
  <si>
    <t>Footing 40' + Renforcement Musculaire</t>
  </si>
  <si>
    <r>
      <t xml:space="preserve">Footing 40' avec acc. </t>
    </r>
    <r>
      <rPr>
        <b/>
        <sz val="8"/>
        <color indexed="10"/>
        <rFont val="Arial Narrow"/>
        <family val="2"/>
      </rPr>
      <t>5x20''/40''</t>
    </r>
    <r>
      <rPr>
        <sz val="8"/>
        <color indexed="8"/>
        <rFont val="Arial Narrow"/>
        <family val="2"/>
      </rPr>
      <t xml:space="preserve"> en fin de footing au train</t>
    </r>
  </si>
  <si>
    <r>
      <t>SEMI</t>
    </r>
    <r>
      <rPr>
        <sz val="8"/>
        <color indexed="8"/>
        <rFont val="Arial Narrow"/>
        <family val="2"/>
      </rPr>
      <t xml:space="preserve">
</t>
    </r>
    <r>
      <rPr>
        <b/>
        <sz val="8"/>
        <color indexed="10"/>
        <rFont val="Arial Narrow"/>
        <family val="2"/>
      </rPr>
      <t xml:space="preserve"> 14 km </t>
    </r>
    <r>
      <rPr>
        <sz val="8"/>
        <color indexed="8"/>
        <rFont val="Arial Narrow"/>
        <family val="2"/>
      </rPr>
      <t xml:space="preserve">all. Cible marathon + </t>
    </r>
    <r>
      <rPr>
        <b/>
        <sz val="8"/>
        <color indexed="10"/>
        <rFont val="Arial Narrow"/>
        <family val="2"/>
      </rPr>
      <t>7 km</t>
    </r>
    <r>
      <rPr>
        <sz val="8"/>
        <color indexed="8"/>
        <rFont val="Arial Narrow"/>
        <family val="2"/>
      </rPr>
      <t xml:space="preserve"> all. Semi
avec (ech+récup 25')</t>
    </r>
  </si>
  <si>
    <r>
      <t xml:space="preserve">Footing 40' +  </t>
    </r>
    <r>
      <rPr>
        <b/>
        <sz val="8"/>
        <color indexed="10"/>
        <rFont val="Arial Narrow"/>
        <family val="2"/>
      </rPr>
      <t>Côtes 8x40'' au train</t>
    </r>
    <r>
      <rPr>
        <sz val="8"/>
        <color indexed="8"/>
        <rFont val="Arial Narrow"/>
        <family val="2"/>
      </rPr>
      <t xml:space="preserve">
r= descente trot
 + footing 10' 
( côte 6%-10%)</t>
    </r>
  </si>
  <si>
    <t>Chgt d'allures</t>
  </si>
  <si>
    <t>SL /Al.Marathon</t>
  </si>
  <si>
    <t xml:space="preserve">PREPA SPECIFIQUE  – S11 du 9 mars au 15 mars </t>
  </si>
  <si>
    <t>PREPA SPECIFIQUE   - S12 du 16 mars au 22 mars   REGENERATION</t>
  </si>
  <si>
    <r>
      <t xml:space="preserve">Ech 25' (footing+gammes)
</t>
    </r>
    <r>
      <rPr>
        <b/>
        <sz val="8"/>
        <color indexed="10"/>
        <rFont val="Arial Narrow"/>
        <family val="2"/>
      </rPr>
      <t>1600m/1200m/800m</t>
    </r>
    <r>
      <rPr>
        <sz val="8"/>
        <color indexed="8"/>
        <rFont val="Arial Narrow"/>
        <family val="2"/>
      </rPr>
      <t xml:space="preserve"> al.Semi (4'20''/km) r=2'
 + Ra 6'</t>
    </r>
  </si>
  <si>
    <t xml:space="preserve">Rappel Allure </t>
  </si>
  <si>
    <t xml:space="preserve">Footing souple </t>
  </si>
  <si>
    <r>
      <t xml:space="preserve">Footing 20' + avec </t>
    </r>
    <r>
      <rPr>
        <b/>
        <sz val="8"/>
        <color indexed="10"/>
        <rFont val="Arial Narrow"/>
        <family val="0"/>
      </rPr>
      <t>2x1km all. Marathon</t>
    </r>
    <r>
      <rPr>
        <sz val="8"/>
        <color indexed="8"/>
        <rFont val="Arial Narrow"/>
        <family val="2"/>
      </rPr>
      <t xml:space="preserve"> r=2' + footing 5'</t>
    </r>
  </si>
  <si>
    <t>Footing 30'</t>
  </si>
  <si>
    <t>JOUR J</t>
  </si>
  <si>
    <t>PRE-COMPET  - S13 du 23 mars au 29 mars</t>
  </si>
  <si>
    <t>PRE-COMPET  - S14 du 30 mars au 5 avril</t>
  </si>
  <si>
    <r>
      <t xml:space="preserve">Ech 25' (footing+gammes)
Piste : </t>
    </r>
    <r>
      <rPr>
        <b/>
        <sz val="8"/>
        <color indexed="10"/>
        <rFont val="Arial Narrow"/>
        <family val="2"/>
      </rPr>
      <t>5x300m</t>
    </r>
    <r>
      <rPr>
        <sz val="8"/>
        <color indexed="8"/>
        <rFont val="Arial Narrow"/>
        <family val="2"/>
      </rPr>
      <t xml:space="preserve"> (100%vma r=100m) R=2' </t>
    </r>
    <r>
      <rPr>
        <b/>
        <sz val="8"/>
        <color indexed="10"/>
        <rFont val="Arial Narrow"/>
        <family val="2"/>
      </rPr>
      <t>1500m all sem</t>
    </r>
    <r>
      <rPr>
        <sz val="8"/>
        <color indexed="10"/>
        <rFont val="Arial Narrow"/>
        <family val="2"/>
      </rPr>
      <t xml:space="preserve">i </t>
    </r>
    <r>
      <rPr>
        <sz val="8"/>
        <color indexed="8"/>
        <rFont val="Arial Narrow"/>
        <family val="2"/>
      </rPr>
      <t xml:space="preserve"> R=2' </t>
    </r>
    <r>
      <rPr>
        <b/>
        <sz val="8"/>
        <color indexed="10"/>
        <rFont val="Arial Narrow"/>
        <family val="2"/>
      </rPr>
      <t>5x200m</t>
    </r>
    <r>
      <rPr>
        <sz val="8"/>
        <color indexed="8"/>
        <rFont val="Arial Narrow"/>
        <family val="2"/>
      </rPr>
      <t xml:space="preserve"> (100%vma r=100m) - R=2' </t>
    </r>
    <r>
      <rPr>
        <b/>
        <sz val="8"/>
        <color indexed="10"/>
        <rFont val="Arial Narrow"/>
        <family val="2"/>
      </rPr>
      <t>1000m all.10km</t>
    </r>
    <r>
      <rPr>
        <sz val="8"/>
        <color indexed="8"/>
        <rFont val="Arial Narrow"/>
        <family val="2"/>
      </rPr>
      <t xml:space="preserve"> 
 Ra 6'</t>
    </r>
  </si>
  <si>
    <r>
      <t xml:space="preserve">Ech 25' (footing+gammes)
</t>
    </r>
    <r>
      <rPr>
        <b/>
        <sz val="8"/>
        <color indexed="10"/>
        <rFont val="Arial Narrow"/>
        <family val="2"/>
      </rPr>
      <t xml:space="preserve">3000m/2000/1000m al. Semi  </t>
    </r>
    <r>
      <rPr>
        <sz val="8"/>
        <color indexed="8"/>
        <rFont val="Arial Narrow"/>
        <family val="2"/>
      </rPr>
      <t xml:space="preserve">
R=2' 
+ Ra 10'</t>
    </r>
  </si>
  <si>
    <r>
      <t>Footing 30' (footing+gammes)
+ acc.</t>
    </r>
    <r>
      <rPr>
        <b/>
        <sz val="8"/>
        <color indexed="10"/>
        <rFont val="Arial Narrow"/>
        <family val="2"/>
      </rPr>
      <t xml:space="preserve"> Au train 10x20"/40" </t>
    </r>
    <r>
      <rPr>
        <sz val="8"/>
        <color indexed="8"/>
        <rFont val="Arial Narrow"/>
        <family val="2"/>
      </rPr>
      <t xml:space="preserve">
+ ra 10'</t>
    </r>
  </si>
  <si>
    <r>
      <t xml:space="preserve">Footing 1h10
</t>
    </r>
    <r>
      <rPr>
        <b/>
        <i/>
        <sz val="8"/>
        <color indexed="8"/>
        <rFont val="Arial Narrow"/>
        <family val="2"/>
      </rPr>
      <t>(5'25''-5'05''/km)</t>
    </r>
  </si>
  <si>
    <r>
      <t xml:space="preserve">Footing 1h10' 
</t>
    </r>
    <r>
      <rPr>
        <b/>
        <i/>
        <sz val="8"/>
        <color indexed="8"/>
        <rFont val="Arial Narrow"/>
        <family val="2"/>
      </rPr>
      <t>(5'25''-5'05''/km)</t>
    </r>
  </si>
  <si>
    <t>Footing/ld</t>
  </si>
  <si>
    <t>Footing 40' (5'30''-5'10'')</t>
  </si>
  <si>
    <r>
      <t>Footing 40' +</t>
    </r>
    <r>
      <rPr>
        <b/>
        <sz val="8"/>
        <color indexed="10"/>
        <rFont val="Arial Narrow"/>
        <family val="2"/>
      </rPr>
      <t xml:space="preserve">  Côtes 10x40'' au train</t>
    </r>
    <r>
      <rPr>
        <sz val="8"/>
        <color indexed="8"/>
        <rFont val="Arial Narrow"/>
        <family val="2"/>
      </rPr>
      <t xml:space="preserve">
r= descente trot
 + footing 10' 
( côte 6%-10%)</t>
    </r>
  </si>
  <si>
    <t>Footing 1h15' 
(5'25''-5'05''/km)</t>
  </si>
  <si>
    <r>
      <t xml:space="preserve">Footing 45' (5'25''-5'05'')
+ </t>
    </r>
    <r>
      <rPr>
        <b/>
        <sz val="8"/>
        <color indexed="10"/>
        <rFont val="Arial Narrow"/>
        <family val="2"/>
      </rPr>
      <t xml:space="preserve">30'/20'/10' al.marathon </t>
    </r>
    <r>
      <rPr>
        <b/>
        <i/>
        <sz val="8"/>
        <color indexed="8"/>
        <rFont val="Arial Narrow"/>
        <family val="2"/>
      </rPr>
      <t>(4'45''-4'50''/km)</t>
    </r>
    <r>
      <rPr>
        <sz val="8"/>
        <color indexed="8"/>
        <rFont val="Arial Narrow"/>
        <family val="2"/>
      </rPr>
      <t xml:space="preserve">
 r=3'/2' footing
 + footing 25' (5'25''-5'05'')</t>
    </r>
  </si>
  <si>
    <r>
      <t xml:space="preserve">Footing 20' 
+  </t>
    </r>
    <r>
      <rPr>
        <b/>
        <sz val="8"/>
        <color indexed="10"/>
        <rFont val="Arial Narrow"/>
        <family val="0"/>
      </rPr>
      <t>5' al.10km</t>
    </r>
    <r>
      <rPr>
        <sz val="8"/>
        <color indexed="8"/>
        <rFont val="Arial Narrow"/>
        <family val="2"/>
      </rPr>
      <t>+</t>
    </r>
    <r>
      <rPr>
        <b/>
        <sz val="8"/>
        <color indexed="10"/>
        <rFont val="Arial Narrow"/>
        <family val="0"/>
      </rPr>
      <t>10' all.Sem</t>
    </r>
    <r>
      <rPr>
        <sz val="8"/>
        <color indexed="10"/>
        <rFont val="Arial Narrow"/>
        <family val="0"/>
      </rPr>
      <t>i</t>
    </r>
    <r>
      <rPr>
        <sz val="8"/>
        <color indexed="8"/>
        <rFont val="Arial Narrow"/>
        <family val="2"/>
      </rPr>
      <t>+</t>
    </r>
    <r>
      <rPr>
        <b/>
        <sz val="8"/>
        <color indexed="10"/>
        <rFont val="Arial Narrow"/>
        <family val="0"/>
      </rPr>
      <t>15' all.marathon</t>
    </r>
    <r>
      <rPr>
        <sz val="8"/>
        <color indexed="8"/>
        <rFont val="Arial Narrow"/>
        <family val="2"/>
      </rPr>
      <t xml:space="preserve"> r=2’/3'
 + footing 5' </t>
    </r>
  </si>
  <si>
    <r>
      <t xml:space="preserve">Footing 50' (5'25''-5'05'')
+ </t>
    </r>
    <r>
      <rPr>
        <b/>
        <sz val="8"/>
        <color indexed="10"/>
        <rFont val="Arial Narrow"/>
        <family val="2"/>
      </rPr>
      <t xml:space="preserve">2x15' Allure marathon </t>
    </r>
    <r>
      <rPr>
        <b/>
        <i/>
        <sz val="8"/>
        <rFont val="Arial Narrow"/>
        <family val="2"/>
      </rPr>
      <t>(4'45''-4'50''/km)</t>
    </r>
    <r>
      <rPr>
        <sz val="8"/>
        <color indexed="8"/>
        <rFont val="Arial Narrow"/>
        <family val="2"/>
      </rPr>
      <t xml:space="preserve">   r=5’ 
 + footing 15' (5'25''-5'05'')</t>
    </r>
  </si>
  <si>
    <t>Footing 1h10' (5'30''-5'05'''/km)</t>
  </si>
  <si>
    <t>PREPA SPECIFIQUE - S9 du 24 février au 1er mars</t>
  </si>
  <si>
    <t xml:space="preserve">PREPA SPECIFIQUE - S10 du 2 mars au 8 mars </t>
  </si>
  <si>
    <t xml:space="preserve">PREPA SPECIFIQUE - S11 du 9 mars au 15 mars </t>
  </si>
  <si>
    <t>PREPA SPECIFIQUE - S12 du 16 mars au 22 mars -  REGENERATION</t>
  </si>
  <si>
    <t>PREPA SPECIFIQUE  – S9  du 24 février au 1er Mars</t>
  </si>
  <si>
    <t xml:space="preserve">PREPA SPECIFIQUE – S10 du 2 mars au 8 mars </t>
  </si>
  <si>
    <t xml:space="preserve"> all.Semi</t>
  </si>
  <si>
    <t xml:space="preserve">Footing 40' + Renforcement Musculaire
</t>
  </si>
  <si>
    <r>
      <t xml:space="preserve">Footing 45' (6'10’’-5’55’’/km)
+ </t>
    </r>
    <r>
      <rPr>
        <b/>
        <sz val="8"/>
        <color indexed="10"/>
        <rFont val="Arial Narrow"/>
        <family val="2"/>
      </rPr>
      <t xml:space="preserve">30'/20'/10' al.marathon </t>
    </r>
    <r>
      <rPr>
        <sz val="8"/>
        <color indexed="8"/>
        <rFont val="Arial Narrow"/>
        <family val="2"/>
      </rPr>
      <t>(5'45''-5’40'’/km)
 r=3'/2' footing
 + footing 25' (6'10''-6')</t>
    </r>
  </si>
  <si>
    <r>
      <t xml:space="preserve">Ech 25' (footing+gammes)
</t>
    </r>
    <r>
      <rPr>
        <b/>
        <sz val="8"/>
        <color indexed="10"/>
        <rFont val="Arial Narrow"/>
        <family val="2"/>
      </rPr>
      <t xml:space="preserve"> 5x300m</t>
    </r>
    <r>
      <rPr>
        <sz val="8"/>
        <color indexed="8"/>
        <rFont val="Arial Narrow"/>
        <family val="2"/>
      </rPr>
      <t xml:space="preserve"> (100%vma r=100m) R=2' </t>
    </r>
    <r>
      <rPr>
        <b/>
        <sz val="8"/>
        <color indexed="10"/>
        <rFont val="Arial Narrow"/>
        <family val="2"/>
      </rPr>
      <t xml:space="preserve">1500m all semi  </t>
    </r>
    <r>
      <rPr>
        <sz val="8"/>
        <color indexed="8"/>
        <rFont val="Arial Narrow"/>
        <family val="2"/>
      </rPr>
      <t xml:space="preserve">R=2' </t>
    </r>
    <r>
      <rPr>
        <b/>
        <sz val="8"/>
        <color indexed="10"/>
        <rFont val="Arial Narrow"/>
        <family val="2"/>
      </rPr>
      <t xml:space="preserve">5x200m </t>
    </r>
    <r>
      <rPr>
        <sz val="8"/>
        <color indexed="8"/>
        <rFont val="Arial Narrow"/>
        <family val="2"/>
      </rPr>
      <t>(100%vma r=100m) - R=2'</t>
    </r>
    <r>
      <rPr>
        <b/>
        <sz val="8"/>
        <color indexed="10"/>
        <rFont val="Arial Narrow"/>
        <family val="2"/>
      </rPr>
      <t xml:space="preserve"> 1000m all.10km </t>
    </r>
    <r>
      <rPr>
        <sz val="8"/>
        <color indexed="8"/>
        <rFont val="Arial Narrow"/>
        <family val="2"/>
      </rPr>
      <t xml:space="preserve">
 Ra 6'</t>
    </r>
  </si>
  <si>
    <r>
      <t>Footing 52' (5'25''-5'05'')
+</t>
    </r>
    <r>
      <rPr>
        <b/>
        <sz val="8"/>
        <color indexed="10"/>
        <rFont val="Arial Narrow"/>
        <family val="2"/>
      </rPr>
      <t xml:space="preserve"> 2x30' all. Marathon </t>
    </r>
    <r>
      <rPr>
        <b/>
        <i/>
        <sz val="8"/>
        <rFont val="Arial Narrow"/>
        <family val="2"/>
      </rPr>
      <t>(4'45''-4'50''/km)</t>
    </r>
    <r>
      <rPr>
        <i/>
        <sz val="8"/>
        <rFont val="Arial Narrow"/>
        <family val="2"/>
      </rPr>
      <t xml:space="preserve"> </t>
    </r>
    <r>
      <rPr>
        <sz val="8"/>
        <color indexed="8"/>
        <rFont val="Arial Narrow"/>
        <family val="2"/>
      </rPr>
      <t xml:space="preserve"> r=3'
 + </t>
    </r>
    <r>
      <rPr>
        <b/>
        <sz val="8"/>
        <color indexed="10"/>
        <rFont val="Arial Narrow"/>
        <family val="2"/>
      </rPr>
      <t xml:space="preserve">5' all. Semi </t>
    </r>
    <r>
      <rPr>
        <b/>
        <i/>
        <sz val="8"/>
        <rFont val="Arial Narrow"/>
        <family val="2"/>
      </rPr>
      <t>(4’20’’-4’25’’/km)</t>
    </r>
    <r>
      <rPr>
        <b/>
        <sz val="8"/>
        <color indexed="10"/>
        <rFont val="Arial Narrow"/>
        <family val="2"/>
      </rPr>
      <t xml:space="preserve"> 
</t>
    </r>
    <r>
      <rPr>
        <sz val="8"/>
        <color indexed="8"/>
        <rFont val="Arial Narrow"/>
        <family val="2"/>
      </rPr>
      <t>+ footing 22' (5'25''-5'05'')</t>
    </r>
  </si>
  <si>
    <r>
      <t xml:space="preserve">Ech 25' (footing+gammes)
</t>
    </r>
    <r>
      <rPr>
        <b/>
        <sz val="8"/>
        <color indexed="10"/>
        <rFont val="Arial Narrow"/>
        <family val="2"/>
      </rPr>
      <t xml:space="preserve">3000m/2000/1000m al. Semi  </t>
    </r>
    <r>
      <rPr>
        <sz val="8"/>
        <color indexed="8"/>
        <rFont val="Arial Narrow"/>
        <family val="2"/>
      </rPr>
      <t xml:space="preserve">
R=2' 
+ Ra 5'</t>
    </r>
  </si>
  <si>
    <r>
      <t xml:space="preserve">Footing 1h00'
</t>
    </r>
    <r>
      <rPr>
        <b/>
        <i/>
        <sz val="8"/>
        <rFont val="Arial Narrow"/>
        <family val="2"/>
      </rPr>
      <t>(6'10’’-6'/km)</t>
    </r>
  </si>
  <si>
    <r>
      <t xml:space="preserve">SEMI
</t>
    </r>
    <r>
      <rPr>
        <u val="single"/>
        <sz val="8"/>
        <color indexed="8"/>
        <rFont val="Arial Narrow"/>
        <family val="2"/>
      </rPr>
      <t>Ech 10'</t>
    </r>
    <r>
      <rPr>
        <sz val="8"/>
        <color indexed="8"/>
        <rFont val="Arial Narrow"/>
        <family val="2"/>
      </rPr>
      <t xml:space="preserve"> + </t>
    </r>
    <r>
      <rPr>
        <b/>
        <sz val="8"/>
        <color indexed="10"/>
        <rFont val="Arial Narrow"/>
        <family val="2"/>
      </rPr>
      <t xml:space="preserve"> 14 km all. Cible marathon + 7 km all. Semi</t>
    </r>
    <r>
      <rPr>
        <sz val="8"/>
        <color indexed="8"/>
        <rFont val="Arial Narrow"/>
        <family val="2"/>
      </rPr>
      <t xml:space="preserve">
</t>
    </r>
  </si>
  <si>
    <t>Footing 1h10' (6'10’’-6'/km)</t>
  </si>
  <si>
    <r>
      <t xml:space="preserve">Footing 30' (footing+gammes)
+ </t>
    </r>
    <r>
      <rPr>
        <b/>
        <sz val="8"/>
        <color indexed="10"/>
        <rFont val="Arial Narrow"/>
        <family val="2"/>
      </rPr>
      <t xml:space="preserve">acc. Au train 10x20"/40" </t>
    </r>
    <r>
      <rPr>
        <sz val="8"/>
        <color indexed="8"/>
        <rFont val="Arial Narrow"/>
        <family val="2"/>
      </rPr>
      <t xml:space="preserve">
+ ra 10'</t>
    </r>
  </si>
  <si>
    <r>
      <t xml:space="preserve">Footing 1h15'
</t>
    </r>
    <r>
      <rPr>
        <b/>
        <i/>
        <sz val="8"/>
        <rFont val="Arial Narrow"/>
        <family val="2"/>
      </rPr>
      <t>(6'10’’-6'/km)</t>
    </r>
  </si>
  <si>
    <t xml:space="preserve">Footing Souple 40' 
</t>
  </si>
  <si>
    <t xml:space="preserve">Footing souple 40' 
</t>
  </si>
  <si>
    <r>
      <t xml:space="preserve">Footing 60' 
</t>
    </r>
    <r>
      <rPr>
        <b/>
        <i/>
        <sz val="8"/>
        <color indexed="8"/>
        <rFont val="Arial Narrow"/>
        <family val="2"/>
      </rPr>
      <t>(6'10’’-6'/km)</t>
    </r>
  </si>
  <si>
    <r>
      <t>Footing 50' (6'10’’-5’55’’/km)
+</t>
    </r>
    <r>
      <rPr>
        <b/>
        <sz val="8"/>
        <color indexed="10"/>
        <rFont val="Arial Narrow"/>
        <family val="2"/>
      </rPr>
      <t xml:space="preserve"> 2x15' Allure marathon </t>
    </r>
    <r>
      <rPr>
        <sz val="8"/>
        <color indexed="8"/>
        <rFont val="Arial Narrow"/>
        <family val="2"/>
      </rPr>
      <t>(5'45''-5’40'’/km)  r=5’ 
 + footing 15 (6'10’’-5’55’’/km)</t>
    </r>
  </si>
  <si>
    <r>
      <t>Footing 54' (6'10’’-5’55’’/km)
+</t>
    </r>
    <r>
      <rPr>
        <b/>
        <sz val="8"/>
        <color indexed="10"/>
        <rFont val="Arial Narrow"/>
        <family val="2"/>
      </rPr>
      <t xml:space="preserve"> 2x30' all. Marathon</t>
    </r>
    <r>
      <rPr>
        <sz val="8"/>
        <color indexed="8"/>
        <rFont val="Arial Narrow"/>
        <family val="2"/>
      </rPr>
      <t xml:space="preserve"> (5'45''-5’40'’/km)  r=3'
 + </t>
    </r>
    <r>
      <rPr>
        <b/>
        <sz val="8"/>
        <color indexed="10"/>
        <rFont val="Arial Narrow"/>
        <family val="2"/>
      </rPr>
      <t>5' all. Semi</t>
    </r>
    <r>
      <rPr>
        <sz val="8"/>
        <color indexed="10"/>
        <rFont val="Arial Narrow"/>
        <family val="2"/>
      </rPr>
      <t xml:space="preserve"> </t>
    </r>
    <r>
      <rPr>
        <sz val="8"/>
        <color indexed="8"/>
        <rFont val="Arial Narrow"/>
        <family val="2"/>
      </rPr>
      <t>(5’20’’-5’25’’/km) 
+ footing 25' (6'10’’-5’55’’/km)</t>
    </r>
  </si>
  <si>
    <r>
      <t xml:space="preserve">Ech 25' (footing+gammes)
</t>
    </r>
    <r>
      <rPr>
        <b/>
        <sz val="8"/>
        <color indexed="10"/>
        <rFont val="Arial Narrow"/>
        <family val="2"/>
      </rPr>
      <t>1600m/1200m/800m</t>
    </r>
    <r>
      <rPr>
        <sz val="8"/>
        <color indexed="8"/>
        <rFont val="Arial Narrow"/>
        <family val="2"/>
      </rPr>
      <t xml:space="preserve"> al.Semi  r=2'
 + Ra 6'</t>
    </r>
  </si>
  <si>
    <t>Footing 1h10' ( 65% vma)</t>
  </si>
  <si>
    <r>
      <t xml:space="preserve">Ech 25' (footing+gammes)
</t>
    </r>
    <r>
      <rPr>
        <b/>
        <sz val="8"/>
        <color indexed="10"/>
        <rFont val="Arial Narrow"/>
        <family val="2"/>
      </rPr>
      <t>1600m/1200m/800m</t>
    </r>
    <r>
      <rPr>
        <sz val="8"/>
        <color indexed="8"/>
        <rFont val="Arial Narrow"/>
        <family val="2"/>
      </rPr>
      <t xml:space="preserve"> al.Semi  r=2'
 + Ra 5'</t>
    </r>
  </si>
  <si>
    <r>
      <t>Footing 50' (65% vma)
+</t>
    </r>
    <r>
      <rPr>
        <b/>
        <sz val="8"/>
        <color indexed="10"/>
        <rFont val="Arial Narrow"/>
        <family val="2"/>
      </rPr>
      <t xml:space="preserve"> 2x15' Allure marathon </t>
    </r>
    <r>
      <rPr>
        <sz val="8"/>
        <color indexed="8"/>
        <rFont val="Arial Narrow"/>
        <family val="2"/>
      </rPr>
      <t xml:space="preserve">  r=5’ 
 + footing 15' (65% vma)</t>
    </r>
  </si>
  <si>
    <t>Footing 60' 
(65% vma)</t>
  </si>
  <si>
    <r>
      <t>Footing 54' (65% vma)
+</t>
    </r>
    <r>
      <rPr>
        <b/>
        <sz val="8"/>
        <color indexed="10"/>
        <rFont val="Arial Narrow"/>
        <family val="2"/>
      </rPr>
      <t xml:space="preserve"> 2x30' all. Marathon </t>
    </r>
    <r>
      <rPr>
        <sz val="8"/>
        <color indexed="8"/>
        <rFont val="Arial Narrow"/>
        <family val="2"/>
      </rPr>
      <t xml:space="preserve">  r=3'
 + </t>
    </r>
    <r>
      <rPr>
        <b/>
        <sz val="8"/>
        <color indexed="10"/>
        <rFont val="Arial Narrow"/>
        <family val="2"/>
      </rPr>
      <t xml:space="preserve">5' all. Semi </t>
    </r>
    <r>
      <rPr>
        <sz val="8"/>
        <color indexed="8"/>
        <rFont val="Arial Narrow"/>
        <family val="2"/>
      </rPr>
      <t xml:space="preserve">
+ footing 25' (65% vma)</t>
    </r>
  </si>
  <si>
    <r>
      <t xml:space="preserve">SEMI
Ech 10' 
+  </t>
    </r>
    <r>
      <rPr>
        <b/>
        <sz val="8"/>
        <color indexed="10"/>
        <rFont val="Arial Narrow"/>
        <family val="2"/>
      </rPr>
      <t>14 km all. Cible marathon + 7 km all. Semi</t>
    </r>
    <r>
      <rPr>
        <sz val="8"/>
        <color indexed="8"/>
        <rFont val="Arial Narrow"/>
        <family val="2"/>
      </rPr>
      <t xml:space="preserve">
</t>
    </r>
  </si>
  <si>
    <r>
      <t xml:space="preserve">Footing 45' (65% vma)
+ </t>
    </r>
    <r>
      <rPr>
        <b/>
        <sz val="8"/>
        <color indexed="10"/>
        <rFont val="Arial Narrow"/>
        <family val="2"/>
      </rPr>
      <t xml:space="preserve">30'/20'/10' al.marathon </t>
    </r>
    <r>
      <rPr>
        <sz val="8"/>
        <color indexed="8"/>
        <rFont val="Arial Narrow"/>
        <family val="2"/>
      </rPr>
      <t xml:space="preserve">
 r=3'/2' footing
 + footing 25' (65% vma)</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</si>
</sst>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ss.00"/>
    <numFmt numFmtId="167" formatCode="h:mm:ss;@"/>
  </numFmts>
  <fonts count="78">
    <font>
      <sz val="10"/>
      <name val="Arial"/>
      <family val="2"/>
    </font>
    <font>
      <b/>
      <sz val="15"/>
      <color indexed="56"/>
      <name val="Calibri"/>
      <family val="2"/>
    </font>
    <font>
      <sz val="18"/>
      <color indexed="54"/>
      <name val="Calibri Light"/>
      <family val="2"/>
    </font>
    <font>
      <b/>
      <i/>
      <sz val="10"/>
      <color indexed="8"/>
      <name val="Calibri"/>
      <family val="2"/>
    </font>
    <font>
      <b/>
      <i/>
      <sz val="10"/>
      <color indexed="25"/>
      <name val="Calibri"/>
      <family val="2"/>
    </font>
    <font>
      <b/>
      <sz val="8"/>
      <color indexed="18"/>
      <name val="Arial"/>
      <family val="2"/>
    </font>
    <font>
      <sz val="8"/>
      <color indexed="18"/>
      <name val="Arial"/>
      <family val="2"/>
    </font>
    <font>
      <sz val="8"/>
      <color indexed="8"/>
      <name val="Arial Narrow"/>
      <family val="2"/>
    </font>
    <font>
      <sz val="8"/>
      <color indexed="8"/>
      <name val="Arial"/>
      <family val="2"/>
    </font>
    <font>
      <u val="single"/>
      <sz val="8"/>
      <color indexed="8"/>
      <name val="Arial"/>
      <family val="2"/>
    </font>
    <font>
      <u val="single"/>
      <sz val="8"/>
      <color indexed="8"/>
      <name val="Arial Narrow"/>
      <family val="2"/>
    </font>
    <font>
      <b/>
      <sz val="10"/>
      <name val="Arial"/>
      <family val="2"/>
    </font>
    <font>
      <i/>
      <sz val="8"/>
      <color indexed="8"/>
      <name val="Times New Roman"/>
      <family val="1"/>
    </font>
    <font>
      <b/>
      <sz val="12"/>
      <color indexed="20"/>
      <name val="Times New Roman"/>
      <family val="1"/>
    </font>
    <font>
      <b/>
      <sz val="12"/>
      <name val="Times New Roman"/>
      <family val="1"/>
    </font>
    <font>
      <sz val="12"/>
      <color indexed="8"/>
      <name val="Times New Roman"/>
      <family val="1"/>
    </font>
    <font>
      <i/>
      <sz val="10"/>
      <color indexed="8"/>
      <name val="Times New Roman"/>
      <family val="1"/>
    </font>
    <font>
      <b/>
      <sz val="8"/>
      <name val="Arial"/>
      <family val="2"/>
    </font>
    <font>
      <sz val="8"/>
      <name val="Arial"/>
      <family val="2"/>
    </font>
    <font>
      <sz val="11"/>
      <color indexed="20"/>
      <name val="Times New Roman"/>
      <family val="1"/>
    </font>
    <font>
      <b/>
      <sz val="10"/>
      <color indexed="20"/>
      <name val="Times New Roman"/>
      <family val="1"/>
    </font>
    <font>
      <b/>
      <sz val="9"/>
      <color indexed="20"/>
      <name val="Times New Roman"/>
      <family val="1"/>
    </font>
    <font>
      <b/>
      <sz val="10"/>
      <color indexed="8"/>
      <name val="Times New Roman"/>
      <family val="1"/>
    </font>
    <font>
      <b/>
      <sz val="9"/>
      <name val="Arial"/>
      <family val="2"/>
    </font>
    <font>
      <b/>
      <sz val="12"/>
      <name val="Arial"/>
      <family val="2"/>
    </font>
    <font>
      <b/>
      <sz val="8"/>
      <color indexed="25"/>
      <name val="Arial Narrow"/>
      <family val="2"/>
    </font>
    <font>
      <sz val="8"/>
      <color indexed="10"/>
      <name val="Arial Narrow"/>
      <family val="2"/>
    </font>
    <font>
      <b/>
      <sz val="8"/>
      <color indexed="8"/>
      <name val="Arial Narrow"/>
      <family val="2"/>
    </font>
    <font>
      <sz val="8"/>
      <color indexed="53"/>
      <name val="Arial Narrow"/>
      <family val="2"/>
    </font>
    <font>
      <b/>
      <sz val="8"/>
      <color indexed="10"/>
      <name val="Arial Narrow"/>
      <family val="2"/>
    </font>
    <font>
      <b/>
      <sz val="8"/>
      <color indexed="53"/>
      <name val="Arial Narrow"/>
      <family val="2"/>
    </font>
    <font>
      <sz val="8"/>
      <name val="Arial Narrow"/>
      <family val="2"/>
    </font>
    <font>
      <b/>
      <i/>
      <sz val="8"/>
      <name val="Arial Narrow"/>
      <family val="2"/>
    </font>
    <font>
      <b/>
      <sz val="8"/>
      <color indexed="60"/>
      <name val="Arial Narrow"/>
      <family val="2"/>
    </font>
    <font>
      <sz val="8"/>
      <color indexed="60"/>
      <name val="Arial Narrow"/>
      <family val="2"/>
    </font>
    <font>
      <b/>
      <i/>
      <sz val="8"/>
      <color indexed="60"/>
      <name val="Arial Narrow"/>
      <family val="2"/>
    </font>
    <font>
      <b/>
      <i/>
      <sz val="8"/>
      <color indexed="8"/>
      <name val="Arial Narrow"/>
      <family val="2"/>
    </font>
    <font>
      <u val="single"/>
      <sz val="10"/>
      <color indexed="12"/>
      <name val="Arial"/>
      <family val="2"/>
    </font>
    <font>
      <u val="single"/>
      <sz val="10"/>
      <color indexed="36"/>
      <name val="Arial"/>
      <family val="2"/>
    </font>
    <font>
      <b/>
      <i/>
      <sz val="10"/>
      <color indexed="10"/>
      <name val="Calibri"/>
      <family val="2"/>
    </font>
    <font>
      <b/>
      <sz val="10"/>
      <color indexed="10"/>
      <name val="Arial"/>
      <family val="2"/>
    </font>
    <font>
      <u val="single"/>
      <sz val="10"/>
      <name val="Arial"/>
      <family val="2"/>
    </font>
    <font>
      <b/>
      <sz val="10"/>
      <color indexed="60"/>
      <name val="Arial"/>
      <family val="2"/>
    </font>
    <font>
      <i/>
      <sz val="8"/>
      <color indexed="8"/>
      <name val="Arial Narrow"/>
      <family val="2"/>
    </font>
    <font>
      <i/>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60"/>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bottom style="medium"/>
    </border>
    <border>
      <left style="thin"/>
      <right>
        <color indexed="63"/>
      </right>
      <top style="thin"/>
      <bottom style="thin"/>
    </border>
    <border>
      <left>
        <color indexed="63"/>
      </left>
      <right>
        <color indexed="63"/>
      </right>
      <top>
        <color indexed="63"/>
      </top>
      <bottom style="thin">
        <color indexed="8"/>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color indexed="63"/>
      </right>
      <top style="thin"/>
      <bottom style="thin"/>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8" fillId="29" borderId="0" applyNumberFormat="0" applyBorder="0" applyAlignment="0" applyProtection="0"/>
    <xf numFmtId="0" fontId="0" fillId="30" borderId="3" applyNumberFormat="0" applyFont="0" applyAlignment="0" applyProtection="0"/>
    <xf numFmtId="0" fontId="0" fillId="31" borderId="4" applyNumberFormat="0" applyAlignment="0" applyProtection="0"/>
    <xf numFmtId="9" fontId="0" fillId="0" borderId="0" applyFill="0" applyBorder="0" applyAlignment="0" applyProtection="0"/>
    <xf numFmtId="0" fontId="69" fillId="32" borderId="0" applyNumberFormat="0" applyBorder="0" applyAlignment="0" applyProtection="0"/>
    <xf numFmtId="0" fontId="70" fillId="26"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 fillId="0" borderId="6" applyNumberFormat="0" applyFill="0" applyAlignment="0" applyProtection="0"/>
    <xf numFmtId="0" fontId="2" fillId="0" borderId="0" applyNumberForma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33" borderId="11" applyNumberFormat="0" applyAlignment="0" applyProtection="0"/>
  </cellStyleXfs>
  <cellXfs count="223">
    <xf numFmtId="0" fontId="0" fillId="0" borderId="0" xfId="0" applyAlignment="1">
      <alignment/>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21" fontId="7" fillId="0" borderId="15"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34" borderId="17" xfId="0" applyFont="1" applyFill="1" applyBorder="1" applyAlignment="1">
      <alignment horizontal="center" vertical="center" wrapText="1"/>
    </xf>
    <xf numFmtId="21" fontId="7" fillId="0" borderId="15"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21" fontId="7" fillId="0" borderId="22" xfId="0" applyNumberFormat="1" applyFont="1" applyFill="1" applyBorder="1" applyAlignment="1">
      <alignment horizontal="center" vertical="center" wrapText="1"/>
    </xf>
    <xf numFmtId="21" fontId="7" fillId="0" borderId="14" xfId="0" applyNumberFormat="1" applyFont="1" applyFill="1" applyBorder="1" applyAlignment="1">
      <alignment horizontal="center" vertical="center" wrapText="1"/>
    </xf>
    <xf numFmtId="0" fontId="12" fillId="0" borderId="0" xfId="0" applyFont="1" applyBorder="1" applyAlignment="1">
      <alignment horizontal="right"/>
    </xf>
    <xf numFmtId="0" fontId="13" fillId="35" borderId="23" xfId="0" applyFont="1" applyFill="1" applyBorder="1" applyAlignment="1">
      <alignment horizontal="center"/>
    </xf>
    <xf numFmtId="0" fontId="14" fillId="35" borderId="24" xfId="0" applyFont="1" applyFill="1" applyBorder="1" applyAlignment="1" applyProtection="1">
      <alignment horizontal="center"/>
      <protection locked="0"/>
    </xf>
    <xf numFmtId="0" fontId="15" fillId="35" borderId="25" xfId="0" applyFont="1" applyFill="1" applyBorder="1" applyAlignment="1">
      <alignment horizontal="center"/>
    </xf>
    <xf numFmtId="0" fontId="16" fillId="35" borderId="26" xfId="0" applyFont="1" applyFill="1" applyBorder="1" applyAlignment="1">
      <alignment horizontal="right"/>
    </xf>
    <xf numFmtId="0" fontId="13" fillId="35" borderId="24" xfId="0" applyFont="1" applyFill="1" applyBorder="1" applyAlignment="1">
      <alignment horizontal="center"/>
    </xf>
    <xf numFmtId="0" fontId="14" fillId="35" borderId="26" xfId="0" applyFont="1" applyFill="1" applyBorder="1" applyAlignment="1" applyProtection="1">
      <alignment horizontal="center"/>
      <protection locked="0"/>
    </xf>
    <xf numFmtId="0" fontId="13" fillId="35" borderId="26" xfId="0" applyFont="1" applyFill="1" applyBorder="1" applyAlignment="1">
      <alignment horizontal="center"/>
    </xf>
    <xf numFmtId="0" fontId="14" fillId="35" borderId="27" xfId="0" applyFont="1" applyFill="1" applyBorder="1" applyAlignment="1" applyProtection="1">
      <alignment horizontal="center"/>
      <protection locked="0"/>
    </xf>
    <xf numFmtId="0" fontId="15" fillId="0" borderId="0" xfId="0" applyFont="1" applyAlignment="1">
      <alignment/>
    </xf>
    <xf numFmtId="0" fontId="0" fillId="0" borderId="0" xfId="0" applyBorder="1" applyAlignment="1">
      <alignment/>
    </xf>
    <xf numFmtId="0" fontId="11" fillId="34" borderId="22" xfId="0" applyFont="1" applyFill="1" applyBorder="1" applyAlignment="1">
      <alignment horizontal="center"/>
    </xf>
    <xf numFmtId="0" fontId="17" fillId="34" borderId="19" xfId="0" applyFont="1" applyFill="1" applyBorder="1" applyAlignment="1">
      <alignment horizontal="center"/>
    </xf>
    <xf numFmtId="0" fontId="17" fillId="34" borderId="12" xfId="0" applyFont="1" applyFill="1" applyBorder="1" applyAlignment="1">
      <alignment horizontal="center"/>
    </xf>
    <xf numFmtId="166" fontId="17" fillId="34" borderId="22" xfId="0" applyNumberFormat="1" applyFont="1" applyFill="1" applyBorder="1" applyAlignment="1">
      <alignment horizontal="center"/>
    </xf>
    <xf numFmtId="0" fontId="17" fillId="34" borderId="0" xfId="0" applyFont="1" applyFill="1" applyBorder="1" applyAlignment="1">
      <alignment horizontal="center"/>
    </xf>
    <xf numFmtId="0" fontId="17" fillId="34" borderId="13" xfId="0" applyFont="1" applyFill="1" applyBorder="1" applyAlignment="1">
      <alignment horizontal="center"/>
    </xf>
    <xf numFmtId="0" fontId="11" fillId="0" borderId="16" xfId="0" applyFont="1" applyFill="1"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166" fontId="19" fillId="0" borderId="22" xfId="0" applyNumberFormat="1" applyFont="1" applyBorder="1" applyAlignment="1" applyProtection="1">
      <alignment horizontal="center"/>
      <protection hidden="1"/>
    </xf>
    <xf numFmtId="166" fontId="19" fillId="0" borderId="15" xfId="0" applyNumberFormat="1" applyFont="1" applyBorder="1" applyAlignment="1" applyProtection="1">
      <alignment horizontal="center"/>
      <protection hidden="1"/>
    </xf>
    <xf numFmtId="166" fontId="0" fillId="0" borderId="0" xfId="0" applyNumberFormat="1" applyAlignment="1">
      <alignment/>
    </xf>
    <xf numFmtId="0" fontId="11" fillId="0" borderId="15" xfId="0" applyFont="1" applyFill="1" applyBorder="1" applyAlignment="1">
      <alignment horizontal="center" vertical="center"/>
    </xf>
    <xf numFmtId="0" fontId="0" fillId="0" borderId="0" xfId="0" applyFont="1" applyAlignment="1">
      <alignment/>
    </xf>
    <xf numFmtId="0" fontId="11" fillId="0" borderId="22" xfId="0" applyFont="1" applyFill="1" applyBorder="1" applyAlignment="1">
      <alignment horizontal="center" vertical="center"/>
    </xf>
    <xf numFmtId="0" fontId="11" fillId="0" borderId="15" xfId="0" applyFont="1" applyFill="1" applyBorder="1" applyAlignment="1">
      <alignment horizontal="center"/>
    </xf>
    <xf numFmtId="166" fontId="19" fillId="0" borderId="0" xfId="0" applyNumberFormat="1" applyFont="1" applyBorder="1" applyAlignment="1" applyProtection="1">
      <alignment horizontal="center"/>
      <protection hidden="1"/>
    </xf>
    <xf numFmtId="166" fontId="19" fillId="0" borderId="0" xfId="0" applyNumberFormat="1" applyFont="1" applyFill="1" applyBorder="1" applyAlignment="1" applyProtection="1">
      <alignment horizontal="center"/>
      <protection hidden="1"/>
    </xf>
    <xf numFmtId="0" fontId="21" fillId="35" borderId="15" xfId="0" applyFont="1" applyFill="1" applyBorder="1" applyAlignment="1">
      <alignment horizontal="center"/>
    </xf>
    <xf numFmtId="0" fontId="22" fillId="35" borderId="15" xfId="0" applyFont="1" applyFill="1" applyBorder="1" applyAlignment="1">
      <alignment horizontal="center"/>
    </xf>
    <xf numFmtId="0" fontId="21" fillId="35" borderId="29" xfId="0" applyFont="1" applyFill="1" applyBorder="1" applyAlignment="1">
      <alignment horizontal="center"/>
    </xf>
    <xf numFmtId="0" fontId="21" fillId="35" borderId="30" xfId="0" applyFont="1" applyFill="1" applyBorder="1" applyAlignment="1">
      <alignment horizontal="center"/>
    </xf>
    <xf numFmtId="0" fontId="11" fillId="35" borderId="31" xfId="0" applyFont="1" applyFill="1" applyBorder="1" applyAlignment="1">
      <alignment horizontal="center"/>
    </xf>
    <xf numFmtId="0" fontId="11" fillId="35" borderId="23" xfId="0" applyFont="1" applyFill="1" applyBorder="1" applyAlignment="1">
      <alignment horizontal="center"/>
    </xf>
    <xf numFmtId="0" fontId="11" fillId="35" borderId="24" xfId="0" applyFont="1" applyFill="1" applyBorder="1" applyAlignment="1">
      <alignment horizontal="center"/>
    </xf>
    <xf numFmtId="0" fontId="11" fillId="35" borderId="32" xfId="0" applyFont="1" applyFill="1" applyBorder="1" applyAlignment="1">
      <alignment horizontal="center"/>
    </xf>
    <xf numFmtId="0" fontId="11" fillId="35" borderId="27" xfId="0" applyFont="1" applyFill="1" applyBorder="1" applyAlignment="1">
      <alignment horizontal="center"/>
    </xf>
    <xf numFmtId="0" fontId="23" fillId="35" borderId="33" xfId="0" applyFont="1" applyFill="1" applyBorder="1" applyAlignment="1">
      <alignment horizontal="center"/>
    </xf>
    <xf numFmtId="0" fontId="11" fillId="0" borderId="34" xfId="0" applyFont="1" applyBorder="1" applyAlignment="1">
      <alignment horizontal="center"/>
    </xf>
    <xf numFmtId="1" fontId="0" fillId="0" borderId="21" xfId="0" applyNumberFormat="1" applyBorder="1" applyAlignment="1">
      <alignment horizontal="center"/>
    </xf>
    <xf numFmtId="1" fontId="0" fillId="0" borderId="22" xfId="0" applyNumberFormat="1" applyBorder="1" applyAlignment="1">
      <alignment horizontal="center"/>
    </xf>
    <xf numFmtId="0" fontId="23" fillId="35" borderId="35" xfId="0" applyFont="1" applyFill="1" applyBorder="1" applyAlignment="1">
      <alignment horizontal="center"/>
    </xf>
    <xf numFmtId="0" fontId="11" fillId="0" borderId="36" xfId="0" applyFont="1" applyBorder="1" applyAlignment="1">
      <alignment horizontal="center"/>
    </xf>
    <xf numFmtId="1" fontId="0" fillId="0" borderId="28" xfId="0" applyNumberFormat="1" applyBorder="1" applyAlignment="1">
      <alignment horizontal="center"/>
    </xf>
    <xf numFmtId="1" fontId="0" fillId="0" borderId="15" xfId="0" applyNumberFormat="1" applyBorder="1" applyAlignment="1">
      <alignment horizontal="center"/>
    </xf>
    <xf numFmtId="0" fontId="23" fillId="35" borderId="37" xfId="0" applyFont="1" applyFill="1" applyBorder="1" applyAlignment="1">
      <alignment horizontal="center"/>
    </xf>
    <xf numFmtId="0" fontId="11" fillId="0" borderId="38" xfId="0" applyFont="1" applyBorder="1" applyAlignment="1">
      <alignment horizontal="center"/>
    </xf>
    <xf numFmtId="1" fontId="0" fillId="0" borderId="39" xfId="0" applyNumberFormat="1" applyBorder="1" applyAlignment="1">
      <alignment horizontal="center"/>
    </xf>
    <xf numFmtId="1" fontId="0" fillId="0" borderId="40" xfId="0" applyNumberFormat="1" applyBorder="1" applyAlignment="1">
      <alignment horizontal="center"/>
    </xf>
    <xf numFmtId="0" fontId="18" fillId="36" borderId="22" xfId="0" applyFont="1" applyFill="1" applyBorder="1" applyAlignment="1" applyProtection="1">
      <alignment horizontal="center" vertical="center" wrapText="1"/>
      <protection/>
    </xf>
    <xf numFmtId="0" fontId="7" fillId="34"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21" fontId="7" fillId="0" borderId="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Alignment="1">
      <alignment/>
    </xf>
    <xf numFmtId="0" fontId="7" fillId="0" borderId="0" xfId="0" applyFont="1" applyFill="1" applyBorder="1" applyAlignment="1">
      <alignment horizontal="center" vertical="center" wrapText="1"/>
    </xf>
    <xf numFmtId="21" fontId="7" fillId="0" borderId="16"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21" fontId="7" fillId="0" borderId="0" xfId="0" applyNumberFormat="1" applyFont="1" applyBorder="1" applyAlignment="1">
      <alignment horizontal="center" vertical="center" wrapText="1"/>
    </xf>
    <xf numFmtId="0" fontId="11" fillId="0" borderId="16" xfId="0" applyFont="1" applyFill="1" applyBorder="1" applyAlignment="1">
      <alignment horizontal="center" vertical="center"/>
    </xf>
    <xf numFmtId="0" fontId="0" fillId="37" borderId="41" xfId="0" applyFill="1" applyBorder="1" applyAlignment="1">
      <alignment/>
    </xf>
    <xf numFmtId="0" fontId="0" fillId="37" borderId="28" xfId="0" applyFill="1" applyBorder="1" applyAlignment="1">
      <alignment/>
    </xf>
    <xf numFmtId="0" fontId="7" fillId="0" borderId="42" xfId="0" applyFont="1" applyFill="1" applyBorder="1" applyAlignment="1">
      <alignment horizontal="center" vertical="center" wrapText="1"/>
    </xf>
    <xf numFmtId="21" fontId="7" fillId="0" borderId="42" xfId="0" applyNumberFormat="1" applyFont="1" applyFill="1" applyBorder="1" applyAlignment="1">
      <alignment horizontal="center" vertical="center" wrapText="1"/>
    </xf>
    <xf numFmtId="0" fontId="7" fillId="34" borderId="42"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21" fontId="7" fillId="0" borderId="16" xfId="0" applyNumberFormat="1" applyFont="1" applyBorder="1" applyAlignment="1">
      <alignment horizontal="center" vertical="center" wrapText="1"/>
    </xf>
    <xf numFmtId="21" fontId="7" fillId="0" borderId="41" xfId="0" applyNumberFormat="1" applyFont="1" applyFill="1" applyBorder="1" applyAlignment="1">
      <alignment horizontal="center" vertical="center" wrapText="1"/>
    </xf>
    <xf numFmtId="0" fontId="7" fillId="34" borderId="12" xfId="0" applyFont="1" applyFill="1" applyBorder="1" applyAlignment="1">
      <alignment horizontal="center" vertical="center" wrapText="1"/>
    </xf>
    <xf numFmtId="1" fontId="0" fillId="0" borderId="16" xfId="0" applyNumberFormat="1" applyBorder="1" applyAlignment="1">
      <alignment horizontal="center"/>
    </xf>
    <xf numFmtId="1" fontId="0" fillId="0" borderId="43" xfId="0" applyNumberFormat="1" applyBorder="1" applyAlignment="1">
      <alignment horizontal="center"/>
    </xf>
    <xf numFmtId="21" fontId="7" fillId="0" borderId="13" xfId="0" applyNumberFormat="1" applyFont="1" applyFill="1" applyBorder="1" applyAlignment="1">
      <alignment horizontal="center" vertical="center" wrapText="1"/>
    </xf>
    <xf numFmtId="21" fontId="7" fillId="0" borderId="44" xfId="0" applyNumberFormat="1" applyFont="1" applyFill="1" applyBorder="1" applyAlignment="1">
      <alignment horizontal="center" vertical="center" wrapText="1"/>
    </xf>
    <xf numFmtId="0" fontId="7" fillId="0" borderId="42" xfId="0" applyFont="1" applyBorder="1" applyAlignment="1">
      <alignment horizontal="center" vertical="center" wrapText="1"/>
    </xf>
    <xf numFmtId="21" fontId="7" fillId="0" borderId="42" xfId="0" applyNumberFormat="1" applyFont="1" applyBorder="1" applyAlignment="1">
      <alignment horizontal="center" vertical="center" wrapText="1"/>
    </xf>
    <xf numFmtId="0" fontId="5" fillId="0" borderId="0" xfId="0" applyFont="1" applyFill="1" applyBorder="1" applyAlignment="1" applyProtection="1">
      <alignment horizontal="center" vertical="center" wrapText="1"/>
      <protection/>
    </xf>
    <xf numFmtId="0" fontId="7" fillId="0" borderId="2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8" fillId="36" borderId="42" xfId="0" applyFont="1" applyFill="1" applyBorder="1" applyAlignment="1" applyProtection="1">
      <alignment horizontal="center" vertical="center" wrapText="1"/>
      <protection/>
    </xf>
    <xf numFmtId="0" fontId="7" fillId="34" borderId="46" xfId="0" applyFont="1" applyFill="1" applyBorder="1" applyAlignment="1">
      <alignment horizontal="center" vertical="center" wrapText="1"/>
    </xf>
    <xf numFmtId="0" fontId="0" fillId="37" borderId="47" xfId="0" applyFill="1" applyBorder="1" applyAlignment="1">
      <alignment/>
    </xf>
    <xf numFmtId="0" fontId="7" fillId="0" borderId="48" xfId="0" applyFont="1" applyFill="1" applyBorder="1" applyAlignment="1">
      <alignment horizontal="center" vertical="center" wrapText="1"/>
    </xf>
    <xf numFmtId="21" fontId="7" fillId="0" borderId="48" xfId="0" applyNumberFormat="1" applyFont="1" applyFill="1" applyBorder="1" applyAlignment="1">
      <alignment horizontal="center" vertical="center" wrapText="1"/>
    </xf>
    <xf numFmtId="0" fontId="7" fillId="0" borderId="46" xfId="0" applyFont="1" applyFill="1" applyBorder="1" applyAlignment="1">
      <alignment horizontal="center" vertical="center" wrapText="1"/>
    </xf>
    <xf numFmtId="21" fontId="7" fillId="0" borderId="46" xfId="0" applyNumberFormat="1" applyFont="1" applyFill="1" applyBorder="1" applyAlignment="1">
      <alignment horizontal="center" vertical="center" wrapText="1"/>
    </xf>
    <xf numFmtId="0" fontId="3" fillId="37" borderId="40" xfId="0" applyFont="1" applyFill="1" applyBorder="1" applyAlignment="1">
      <alignment horizontal="center"/>
    </xf>
    <xf numFmtId="0" fontId="5" fillId="36" borderId="20" xfId="0" applyFont="1" applyFill="1" applyBorder="1" applyAlignment="1">
      <alignment horizontal="center" vertical="center" wrapText="1"/>
    </xf>
    <xf numFmtId="0" fontId="5" fillId="36" borderId="49" xfId="0" applyFont="1" applyFill="1" applyBorder="1" applyAlignment="1">
      <alignment horizontal="center" vertical="center" wrapText="1"/>
    </xf>
    <xf numFmtId="0" fontId="20" fillId="35" borderId="15" xfId="0" applyFont="1" applyFill="1" applyBorder="1" applyAlignment="1">
      <alignment horizontal="center"/>
    </xf>
    <xf numFmtId="0" fontId="11" fillId="35" borderId="50" xfId="0" applyFont="1" applyFill="1" applyBorder="1" applyAlignment="1">
      <alignment horizontal="center"/>
    </xf>
    <xf numFmtId="0" fontId="6" fillId="34" borderId="16" xfId="0" applyFont="1" applyFill="1" applyBorder="1" applyAlignment="1">
      <alignment horizontal="center" vertical="center" wrapText="1"/>
    </xf>
    <xf numFmtId="0" fontId="6" fillId="34" borderId="19" xfId="0" applyFont="1" applyFill="1" applyBorder="1" applyAlignment="1">
      <alignment horizontal="center" vertical="center" wrapText="1"/>
    </xf>
    <xf numFmtId="21" fontId="7" fillId="0" borderId="15" xfId="0" applyNumberFormat="1" applyFont="1" applyBorder="1" applyAlignment="1">
      <alignment horizontal="center" wrapText="1"/>
    </xf>
    <xf numFmtId="0" fontId="11" fillId="37" borderId="13" xfId="0" applyFont="1" applyFill="1" applyBorder="1" applyAlignment="1">
      <alignment horizontal="center" vertical="center"/>
    </xf>
    <xf numFmtId="0" fontId="0" fillId="0" borderId="17" xfId="0" applyBorder="1" applyAlignment="1">
      <alignment horizontal="left" vertical="center" wrapText="1"/>
    </xf>
    <xf numFmtId="0" fontId="0" fillId="0" borderId="51" xfId="0" applyFont="1" applyBorder="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21" fontId="8" fillId="0" borderId="15" xfId="0" applyNumberFormat="1" applyFont="1" applyBorder="1" applyAlignment="1">
      <alignment horizontal="center" vertical="center" wrapText="1"/>
    </xf>
    <xf numFmtId="21" fontId="7" fillId="0" borderId="17" xfId="0" applyNumberFormat="1" applyFont="1" applyBorder="1" applyAlignment="1">
      <alignment horizontal="center" vertical="center" wrapText="1"/>
    </xf>
    <xf numFmtId="21" fontId="7" fillId="0" borderId="18" xfId="0" applyNumberFormat="1" applyFont="1" applyBorder="1" applyAlignment="1">
      <alignment horizontal="center" vertical="center" wrapText="1"/>
    </xf>
    <xf numFmtId="21" fontId="7" fillId="0" borderId="12" xfId="0" applyNumberFormat="1" applyFont="1" applyBorder="1" applyAlignment="1">
      <alignment horizontal="center" vertical="center" wrapText="1"/>
    </xf>
    <xf numFmtId="21" fontId="7" fillId="0" borderId="19" xfId="0" applyNumberFormat="1" applyFont="1" applyBorder="1" applyAlignment="1">
      <alignment horizontal="center" vertical="center" wrapText="1"/>
    </xf>
    <xf numFmtId="21" fontId="7" fillId="0" borderId="20" xfId="0" applyNumberFormat="1" applyFont="1" applyBorder="1" applyAlignment="1">
      <alignment horizontal="center" vertical="center" wrapText="1"/>
    </xf>
    <xf numFmtId="21" fontId="7" fillId="0" borderId="21" xfId="0" applyNumberFormat="1" applyFont="1" applyBorder="1" applyAlignment="1">
      <alignment horizontal="center" vertical="center" wrapText="1"/>
    </xf>
    <xf numFmtId="0" fontId="18" fillId="0" borderId="19" xfId="0" applyFont="1" applyBorder="1" applyAlignment="1">
      <alignment horizontal="center" textRotation="255" wrapText="1"/>
    </xf>
    <xf numFmtId="0" fontId="18" fillId="0" borderId="0" xfId="0" applyFont="1" applyBorder="1" applyAlignment="1">
      <alignment horizontal="center" textRotation="255"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4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5" fillId="36" borderId="22" xfId="0" applyFont="1" applyFill="1" applyBorder="1" applyAlignment="1" applyProtection="1">
      <alignment horizontal="center" vertical="center" wrapText="1"/>
      <protection/>
    </xf>
    <xf numFmtId="0" fontId="5" fillId="36" borderId="20"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24" fillId="37" borderId="15" xfId="0" applyFont="1" applyFill="1" applyBorder="1" applyAlignment="1">
      <alignment horizontal="center" vertical="center"/>
    </xf>
    <xf numFmtId="0" fontId="24" fillId="37" borderId="52" xfId="0" applyFont="1" applyFill="1" applyBorder="1" applyAlignment="1">
      <alignment horizontal="center" vertical="center"/>
    </xf>
    <xf numFmtId="0" fontId="24" fillId="37" borderId="53" xfId="0" applyFont="1" applyFill="1" applyBorder="1" applyAlignment="1">
      <alignment horizontal="center" vertical="center"/>
    </xf>
    <xf numFmtId="0" fontId="24" fillId="37" borderId="5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21" fontId="7" fillId="0" borderId="15" xfId="0" applyNumberFormat="1" applyFont="1" applyFill="1" applyBorder="1" applyAlignment="1">
      <alignment horizontal="center" vertical="center" wrapText="1"/>
    </xf>
    <xf numFmtId="21" fontId="7" fillId="0" borderId="0" xfId="0" applyNumberFormat="1" applyFont="1" applyFill="1" applyBorder="1" applyAlignment="1">
      <alignment horizontal="center" vertical="center" wrapText="1"/>
    </xf>
    <xf numFmtId="0" fontId="24" fillId="37" borderId="44" xfId="0" applyFont="1" applyFill="1" applyBorder="1" applyAlignment="1">
      <alignment horizontal="center" vertical="center"/>
    </xf>
    <xf numFmtId="0" fontId="24" fillId="37" borderId="55" xfId="0" applyFont="1" applyFill="1" applyBorder="1" applyAlignment="1">
      <alignment horizontal="center" vertical="center"/>
    </xf>
    <xf numFmtId="0" fontId="24" fillId="37" borderId="47" xfId="0" applyFont="1" applyFill="1" applyBorder="1" applyAlignment="1">
      <alignment horizontal="center" vertical="center"/>
    </xf>
    <xf numFmtId="0" fontId="7" fillId="0" borderId="42" xfId="0" applyFont="1" applyFill="1" applyBorder="1" applyAlignment="1">
      <alignment horizontal="center" vertical="center" wrapText="1"/>
    </xf>
    <xf numFmtId="21" fontId="7" fillId="0" borderId="42" xfId="0" applyNumberFormat="1"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24" fillId="37" borderId="48" xfId="0" applyFont="1" applyFill="1" applyBorder="1" applyAlignment="1">
      <alignment horizontal="center" vertical="center"/>
    </xf>
    <xf numFmtId="0" fontId="5" fillId="36" borderId="42" xfId="0" applyFont="1" applyFill="1" applyBorder="1" applyAlignment="1" applyProtection="1">
      <alignment horizontal="center" vertical="center" wrapText="1"/>
      <protection/>
    </xf>
    <xf numFmtId="0" fontId="34" fillId="0" borderId="15"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24" fillId="37" borderId="14" xfId="0" applyFont="1" applyFill="1" applyBorder="1" applyAlignment="1">
      <alignment horizontal="center" vertical="center"/>
    </xf>
    <xf numFmtId="0" fontId="24" fillId="37" borderId="41" xfId="0" applyFont="1" applyFill="1" applyBorder="1" applyAlignment="1">
      <alignment horizontal="center" vertical="center"/>
    </xf>
    <xf numFmtId="0" fontId="24" fillId="37" borderId="28" xfId="0" applyFont="1" applyFill="1" applyBorder="1" applyAlignment="1">
      <alignment horizontal="center" vertical="center"/>
    </xf>
    <xf numFmtId="0" fontId="5" fillId="0" borderId="0" xfId="0" applyFont="1" applyFill="1" applyBorder="1" applyAlignment="1" applyProtection="1">
      <alignment horizontal="center" vertical="center" wrapText="1"/>
      <protection/>
    </xf>
    <xf numFmtId="0" fontId="5" fillId="36" borderId="22" xfId="0" applyFont="1" applyFill="1" applyBorder="1" applyAlignment="1">
      <alignment horizontal="center" vertical="center" wrapText="1"/>
    </xf>
    <xf numFmtId="0" fontId="7" fillId="0" borderId="15" xfId="0" applyFont="1" applyBorder="1" applyAlignment="1">
      <alignment horizontal="center" vertical="center" wrapText="1"/>
    </xf>
    <xf numFmtId="21" fontId="7" fillId="0" borderId="15" xfId="0" applyNumberFormat="1" applyFont="1" applyBorder="1" applyAlignment="1">
      <alignment horizontal="center" vertical="center" wrapText="1"/>
    </xf>
    <xf numFmtId="0" fontId="7" fillId="39" borderId="15" xfId="0" applyFont="1" applyFill="1" applyBorder="1" applyAlignment="1">
      <alignment horizontal="center" vertical="center" wrapText="1"/>
    </xf>
    <xf numFmtId="21" fontId="7" fillId="0" borderId="42" xfId="0" applyNumberFormat="1" applyFont="1" applyBorder="1" applyAlignment="1">
      <alignment horizontal="center" vertical="center" wrapText="1"/>
    </xf>
    <xf numFmtId="21" fontId="7" fillId="0" borderId="0" xfId="0" applyNumberFormat="1" applyFont="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36" borderId="14" xfId="0" applyFont="1" applyFill="1" applyBorder="1" applyAlignment="1" applyProtection="1">
      <alignment horizontal="center" vertical="center" wrapText="1"/>
      <protection/>
    </xf>
    <xf numFmtId="0" fontId="5" fillId="36" borderId="41"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7" fillId="0" borderId="4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1" fillId="0" borderId="15" xfId="0" applyFont="1" applyBorder="1" applyAlignment="1">
      <alignment horizontal="center" vertical="center" wrapText="1"/>
    </xf>
    <xf numFmtId="21" fontId="7" fillId="0" borderId="0" xfId="0" applyNumberFormat="1" applyFont="1" applyBorder="1" applyAlignment="1">
      <alignment horizontal="center" vertical="center" wrapText="1"/>
    </xf>
    <xf numFmtId="21" fontId="7" fillId="0" borderId="14" xfId="0" applyNumberFormat="1" applyFont="1" applyBorder="1" applyAlignment="1">
      <alignment horizontal="center" wrapText="1"/>
    </xf>
    <xf numFmtId="0" fontId="11" fillId="35" borderId="56" xfId="0" applyFont="1" applyFill="1" applyBorder="1" applyAlignment="1">
      <alignment horizontal="center"/>
    </xf>
    <xf numFmtId="0" fontId="0" fillId="0" borderId="57" xfId="0"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11" fillId="0" borderId="22" xfId="0" applyFont="1" applyFill="1" applyBorder="1" applyAlignment="1">
      <alignment horizontal="center" vertical="center"/>
    </xf>
    <xf numFmtId="0" fontId="24" fillId="37" borderId="42" xfId="0" applyFont="1" applyFill="1" applyBorder="1" applyAlignment="1">
      <alignment horizontal="center" vertical="center"/>
    </xf>
    <xf numFmtId="0" fontId="5" fillId="36" borderId="45" xfId="0" applyFont="1" applyFill="1" applyBorder="1" applyAlignment="1" applyProtection="1">
      <alignment horizontal="center" vertical="center" wrapText="1"/>
      <protection/>
    </xf>
    <xf numFmtId="0" fontId="5" fillId="36" borderId="21" xfId="0" applyFont="1" applyFill="1" applyBorder="1" applyAlignment="1" applyProtection="1">
      <alignment horizontal="center" vertical="center" wrapText="1"/>
      <protection/>
    </xf>
    <xf numFmtId="21" fontId="7" fillId="0" borderId="14" xfId="0" applyNumberFormat="1" applyFont="1" applyFill="1" applyBorder="1" applyAlignment="1">
      <alignment horizontal="center" vertical="center" wrapText="1"/>
    </xf>
    <xf numFmtId="21" fontId="7" fillId="0" borderId="28" xfId="0" applyNumberFormat="1" applyFont="1" applyFill="1" applyBorder="1" applyAlignment="1">
      <alignment horizontal="center" vertical="center" wrapText="1"/>
    </xf>
    <xf numFmtId="0" fontId="27" fillId="4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21" fontId="7" fillId="0" borderId="41" xfId="0" applyNumberFormat="1" applyFont="1" applyFill="1" applyBorder="1" applyAlignment="1">
      <alignment horizontal="center" vertical="center" wrapText="1"/>
    </xf>
    <xf numFmtId="0" fontId="24" fillId="37" borderId="51" xfId="0" applyFont="1" applyFill="1" applyBorder="1" applyAlignment="1">
      <alignment horizontal="center" vertical="center"/>
    </xf>
    <xf numFmtId="0" fontId="7" fillId="41" borderId="42" xfId="0" applyFont="1" applyFill="1" applyBorder="1" applyAlignment="1">
      <alignment horizontal="center" vertical="center" wrapText="1"/>
    </xf>
    <xf numFmtId="0" fontId="5" fillId="36" borderId="48" xfId="0" applyFont="1" applyFill="1" applyBorder="1" applyAlignment="1" applyProtection="1">
      <alignment horizontal="center" vertical="center" wrapText="1"/>
      <protection/>
    </xf>
    <xf numFmtId="0" fontId="7" fillId="41" borderId="57" xfId="0" applyFont="1" applyFill="1" applyBorder="1" applyAlignment="1">
      <alignment horizontal="center" vertical="center" wrapText="1"/>
    </xf>
    <xf numFmtId="0" fontId="7" fillId="41" borderId="58" xfId="0" applyFont="1" applyFill="1" applyBorder="1" applyAlignment="1">
      <alignment horizontal="center" vertical="center" wrapText="1"/>
    </xf>
    <xf numFmtId="0" fontId="7" fillId="41" borderId="59" xfId="0" applyFont="1" applyFill="1" applyBorder="1" applyAlignment="1">
      <alignment horizontal="center" vertical="center" wrapText="1"/>
    </xf>
    <xf numFmtId="0" fontId="7" fillId="41" borderId="60" xfId="0" applyFont="1" applyFill="1" applyBorder="1" applyAlignment="1">
      <alignment horizontal="center" vertical="center" wrapText="1"/>
    </xf>
    <xf numFmtId="0" fontId="7" fillId="41" borderId="61" xfId="0" applyFont="1" applyFill="1" applyBorder="1" applyAlignment="1">
      <alignment horizontal="center" vertical="center" wrapText="1"/>
    </xf>
    <xf numFmtId="0" fontId="7" fillId="41" borderId="62" xfId="0" applyFont="1" applyFill="1" applyBorder="1" applyAlignment="1">
      <alignment horizontal="center" vertical="center" wrapText="1"/>
    </xf>
    <xf numFmtId="21" fontId="7" fillId="0" borderId="17" xfId="0" applyNumberFormat="1" applyFont="1" applyFill="1" applyBorder="1" applyAlignment="1">
      <alignment horizontal="center" vertical="center" wrapText="1"/>
    </xf>
    <xf numFmtId="21" fontId="7" fillId="0" borderId="51" xfId="0" applyNumberFormat="1" applyFont="1" applyFill="1" applyBorder="1" applyAlignment="1">
      <alignment horizontal="center" vertical="center" wrapText="1"/>
    </xf>
    <xf numFmtId="0" fontId="24" fillId="37" borderId="16" xfId="0" applyFont="1" applyFill="1" applyBorder="1" applyAlignment="1">
      <alignment horizontal="center" vertical="center"/>
    </xf>
    <xf numFmtId="0" fontId="26" fillId="0" borderId="14" xfId="0" applyFont="1" applyFill="1" applyBorder="1" applyAlignment="1">
      <alignment horizontal="center" vertical="center" wrapText="1"/>
    </xf>
    <xf numFmtId="0" fontId="27" fillId="40" borderId="14"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Note 1" xfId="52"/>
    <cellStyle name="Percent" xfId="53"/>
    <cellStyle name="Satisfaisant" xfId="54"/>
    <cellStyle name="Sortie" xfId="55"/>
    <cellStyle name="Texte explicatif" xfId="56"/>
    <cellStyle name="Titre" xfId="57"/>
    <cellStyle name="Titre 1" xfId="58"/>
    <cellStyle name="Titre 2"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F413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333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123825</xdr:rowOff>
    </xdr:from>
    <xdr:to>
      <xdr:col>10</xdr:col>
      <xdr:colOff>19050</xdr:colOff>
      <xdr:row>19</xdr:row>
      <xdr:rowOff>180975</xdr:rowOff>
    </xdr:to>
    <xdr:pic>
      <xdr:nvPicPr>
        <xdr:cNvPr id="1" name="Picture 1"/>
        <xdr:cNvPicPr preferRelativeResize="1">
          <a:picLocks noChangeAspect="1"/>
        </xdr:cNvPicPr>
      </xdr:nvPicPr>
      <xdr:blipFill>
        <a:blip r:embed="rId1"/>
        <a:stretch>
          <a:fillRect/>
        </a:stretch>
      </xdr:blipFill>
      <xdr:spPr>
        <a:xfrm>
          <a:off x="5000625" y="3467100"/>
          <a:ext cx="2390775" cy="819150"/>
        </a:xfrm>
        <a:prstGeom prst="rect">
          <a:avLst/>
        </a:prstGeom>
        <a:blipFill>
          <a:blip r:embed=""/>
          <a:srcRect/>
          <a:stretch>
            <a:fillRect/>
          </a:stretch>
        </a:blipFill>
        <a:ln w="9525" cmpd="sng">
          <a:noFill/>
        </a:ln>
      </xdr:spPr>
    </xdr:pic>
    <xdr:clientData/>
  </xdr:twoCellAnchor>
  <xdr:twoCellAnchor>
    <xdr:from>
      <xdr:col>10</xdr:col>
      <xdr:colOff>304800</xdr:colOff>
      <xdr:row>14</xdr:row>
      <xdr:rowOff>19050</xdr:rowOff>
    </xdr:from>
    <xdr:to>
      <xdr:col>12</xdr:col>
      <xdr:colOff>352425</xdr:colOff>
      <xdr:row>21</xdr:row>
      <xdr:rowOff>133350</xdr:rowOff>
    </xdr:to>
    <xdr:pic>
      <xdr:nvPicPr>
        <xdr:cNvPr id="2" name="Picture 2"/>
        <xdr:cNvPicPr preferRelativeResize="1">
          <a:picLocks noChangeAspect="1"/>
        </xdr:cNvPicPr>
      </xdr:nvPicPr>
      <xdr:blipFill>
        <a:blip r:embed="rId2"/>
        <a:stretch>
          <a:fillRect/>
        </a:stretch>
      </xdr:blipFill>
      <xdr:spPr>
        <a:xfrm>
          <a:off x="7677150" y="3171825"/>
          <a:ext cx="1552575" cy="14478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17</xdr:row>
      <xdr:rowOff>19050</xdr:rowOff>
    </xdr:from>
    <xdr:to>
      <xdr:col>10</xdr:col>
      <xdr:colOff>85725</xdr:colOff>
      <xdr:row>21</xdr:row>
      <xdr:rowOff>76200</xdr:rowOff>
    </xdr:to>
    <xdr:pic>
      <xdr:nvPicPr>
        <xdr:cNvPr id="1" name="Picture 1"/>
        <xdr:cNvPicPr preferRelativeResize="1">
          <a:picLocks noChangeAspect="1"/>
        </xdr:cNvPicPr>
      </xdr:nvPicPr>
      <xdr:blipFill>
        <a:blip r:embed="rId1"/>
        <a:stretch>
          <a:fillRect/>
        </a:stretch>
      </xdr:blipFill>
      <xdr:spPr>
        <a:xfrm>
          <a:off x="5153025" y="3638550"/>
          <a:ext cx="2295525" cy="819150"/>
        </a:xfrm>
        <a:prstGeom prst="rect">
          <a:avLst/>
        </a:prstGeom>
        <a:blipFill>
          <a:blip r:embed=""/>
          <a:srcRect/>
          <a:stretch>
            <a:fillRect/>
          </a:stretch>
        </a:blipFill>
        <a:ln w="9525" cmpd="sng">
          <a:noFill/>
        </a:ln>
      </xdr:spPr>
    </xdr:pic>
    <xdr:clientData/>
  </xdr:twoCellAnchor>
  <xdr:twoCellAnchor>
    <xdr:from>
      <xdr:col>10</xdr:col>
      <xdr:colOff>428625</xdr:colOff>
      <xdr:row>14</xdr:row>
      <xdr:rowOff>161925</xdr:rowOff>
    </xdr:from>
    <xdr:to>
      <xdr:col>12</xdr:col>
      <xdr:colOff>466725</xdr:colOff>
      <xdr:row>22</xdr:row>
      <xdr:rowOff>85725</xdr:rowOff>
    </xdr:to>
    <xdr:pic>
      <xdr:nvPicPr>
        <xdr:cNvPr id="2" name="Picture 2"/>
        <xdr:cNvPicPr preferRelativeResize="1">
          <a:picLocks noChangeAspect="1"/>
        </xdr:cNvPicPr>
      </xdr:nvPicPr>
      <xdr:blipFill>
        <a:blip r:embed="rId2"/>
        <a:stretch>
          <a:fillRect/>
        </a:stretch>
      </xdr:blipFill>
      <xdr:spPr>
        <a:xfrm>
          <a:off x="7791450" y="3209925"/>
          <a:ext cx="1543050" cy="14478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17</xdr:row>
      <xdr:rowOff>19050</xdr:rowOff>
    </xdr:from>
    <xdr:to>
      <xdr:col>10</xdr:col>
      <xdr:colOff>85725</xdr:colOff>
      <xdr:row>21</xdr:row>
      <xdr:rowOff>76200</xdr:rowOff>
    </xdr:to>
    <xdr:pic>
      <xdr:nvPicPr>
        <xdr:cNvPr id="1" name="Picture 1"/>
        <xdr:cNvPicPr preferRelativeResize="1">
          <a:picLocks noChangeAspect="1"/>
        </xdr:cNvPicPr>
      </xdr:nvPicPr>
      <xdr:blipFill>
        <a:blip r:embed="rId1"/>
        <a:stretch>
          <a:fillRect/>
        </a:stretch>
      </xdr:blipFill>
      <xdr:spPr>
        <a:xfrm>
          <a:off x="5105400" y="3524250"/>
          <a:ext cx="2362200" cy="819150"/>
        </a:xfrm>
        <a:prstGeom prst="rect">
          <a:avLst/>
        </a:prstGeom>
        <a:blipFill>
          <a:blip r:embed=""/>
          <a:srcRect/>
          <a:stretch>
            <a:fillRect/>
          </a:stretch>
        </a:blipFill>
        <a:ln w="9525" cmpd="sng">
          <a:noFill/>
        </a:ln>
      </xdr:spPr>
    </xdr:pic>
    <xdr:clientData/>
  </xdr:twoCellAnchor>
  <xdr:twoCellAnchor>
    <xdr:from>
      <xdr:col>10</xdr:col>
      <xdr:colOff>428625</xdr:colOff>
      <xdr:row>14</xdr:row>
      <xdr:rowOff>161925</xdr:rowOff>
    </xdr:from>
    <xdr:to>
      <xdr:col>12</xdr:col>
      <xdr:colOff>466725</xdr:colOff>
      <xdr:row>22</xdr:row>
      <xdr:rowOff>85725</xdr:rowOff>
    </xdr:to>
    <xdr:pic>
      <xdr:nvPicPr>
        <xdr:cNvPr id="2" name="Picture 2"/>
        <xdr:cNvPicPr preferRelativeResize="1">
          <a:picLocks noChangeAspect="1"/>
        </xdr:cNvPicPr>
      </xdr:nvPicPr>
      <xdr:blipFill>
        <a:blip r:embed="rId2"/>
        <a:stretch>
          <a:fillRect/>
        </a:stretch>
      </xdr:blipFill>
      <xdr:spPr>
        <a:xfrm>
          <a:off x="7810500" y="3095625"/>
          <a:ext cx="1543050" cy="1447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0">
      <selection activeCell="B51" sqref="B51"/>
    </sheetView>
  </sheetViews>
  <sheetFormatPr defaultColWidth="11.00390625" defaultRowHeight="6.75" customHeight="1"/>
  <cols>
    <col min="1" max="1" width="7.710937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8.8515625" style="0" customWidth="1"/>
    <col min="8" max="8" width="14.7109375" style="0" customWidth="1"/>
    <col min="9" max="9" width="11.00390625" style="0" customWidth="1"/>
    <col min="10" max="10" width="12.421875" style="0" customWidth="1"/>
    <col min="11" max="11" width="9.140625" style="0" customWidth="1"/>
    <col min="12" max="12" width="13.421875" style="0" customWidth="1"/>
    <col min="13" max="13" width="12.421875" style="0" customWidth="1"/>
  </cols>
  <sheetData>
    <row r="1" spans="1:13" ht="12.75" customHeight="1">
      <c r="A1" s="107" t="s">
        <v>144</v>
      </c>
      <c r="B1" s="107"/>
      <c r="C1" s="107"/>
      <c r="D1" s="107"/>
      <c r="E1" s="107"/>
      <c r="F1" s="107"/>
      <c r="G1" s="107"/>
      <c r="H1" s="107"/>
      <c r="I1" s="107"/>
      <c r="J1" s="107"/>
      <c r="K1" s="107"/>
      <c r="L1" s="107"/>
      <c r="M1" s="107"/>
    </row>
    <row r="2" spans="1:13" ht="12.75" customHeight="1">
      <c r="A2" s="108" t="s">
        <v>0</v>
      </c>
      <c r="B2" s="108"/>
      <c r="C2" s="108"/>
      <c r="D2" s="108"/>
      <c r="E2" s="108"/>
      <c r="F2" s="108"/>
      <c r="G2" s="109" t="s">
        <v>1</v>
      </c>
      <c r="H2" s="109"/>
      <c r="I2" s="109"/>
      <c r="J2" s="109"/>
      <c r="K2" s="109" t="s">
        <v>2</v>
      </c>
      <c r="L2" s="109"/>
      <c r="M2" s="109"/>
    </row>
    <row r="3" spans="1:13" ht="12.75" customHeight="1">
      <c r="A3" s="1" t="s">
        <v>3</v>
      </c>
      <c r="B3" s="2" t="s">
        <v>4</v>
      </c>
      <c r="C3" s="112" t="s">
        <v>5</v>
      </c>
      <c r="D3" s="112"/>
      <c r="E3" s="112"/>
      <c r="F3" s="112"/>
      <c r="G3" s="2" t="s">
        <v>3</v>
      </c>
      <c r="H3" s="2" t="s">
        <v>4</v>
      </c>
      <c r="I3" s="113" t="s">
        <v>5</v>
      </c>
      <c r="J3" s="113"/>
      <c r="K3" s="2" t="s">
        <v>3</v>
      </c>
      <c r="L3" s="2" t="s">
        <v>4</v>
      </c>
      <c r="M3" s="2" t="s">
        <v>6</v>
      </c>
    </row>
    <row r="4" spans="1:13" ht="12.75" customHeight="1">
      <c r="A4" s="3" t="s">
        <v>7</v>
      </c>
      <c r="B4" s="4" t="s">
        <v>8</v>
      </c>
      <c r="C4" s="122" t="s">
        <v>9</v>
      </c>
      <c r="D4" s="122"/>
      <c r="E4" s="122"/>
      <c r="F4" s="122"/>
      <c r="G4" s="5" t="s">
        <v>10</v>
      </c>
      <c r="H4" s="4" t="s">
        <v>11</v>
      </c>
      <c r="I4" s="123" t="s">
        <v>183</v>
      </c>
      <c r="J4" s="124"/>
      <c r="K4" s="6" t="s">
        <v>13</v>
      </c>
      <c r="L4" s="7" t="s">
        <v>14</v>
      </c>
      <c r="M4" s="114" t="s">
        <v>15</v>
      </c>
    </row>
    <row r="5" spans="1:13" ht="12.75" customHeight="1">
      <c r="A5" s="3" t="s">
        <v>16</v>
      </c>
      <c r="B5" s="4" t="s">
        <v>17</v>
      </c>
      <c r="C5" s="122"/>
      <c r="D5" s="122"/>
      <c r="E5" s="122"/>
      <c r="F5" s="122"/>
      <c r="G5" s="5" t="s">
        <v>18</v>
      </c>
      <c r="H5" s="4" t="s">
        <v>19</v>
      </c>
      <c r="I5" s="125"/>
      <c r="J5" s="126"/>
      <c r="K5" s="6" t="s">
        <v>20</v>
      </c>
      <c r="L5" s="8" t="s">
        <v>21</v>
      </c>
      <c r="M5" s="114"/>
    </row>
    <row r="6" spans="1:13" ht="12.75" customHeight="1">
      <c r="A6" s="3" t="s">
        <v>22</v>
      </c>
      <c r="B6" s="4" t="s">
        <v>23</v>
      </c>
      <c r="C6" s="122"/>
      <c r="D6" s="122"/>
      <c r="E6" s="122"/>
      <c r="F6" s="122"/>
      <c r="G6" s="5" t="s">
        <v>24</v>
      </c>
      <c r="H6" s="4" t="s">
        <v>25</v>
      </c>
      <c r="I6" s="125"/>
      <c r="J6" s="126"/>
      <c r="K6" s="7"/>
      <c r="L6" s="9"/>
      <c r="M6" s="114"/>
    </row>
    <row r="7" spans="1:13" ht="12.75" customHeight="1">
      <c r="A7" s="10" t="s">
        <v>26</v>
      </c>
      <c r="B7" s="4" t="s">
        <v>27</v>
      </c>
      <c r="C7" s="122"/>
      <c r="D7" s="122"/>
      <c r="E7" s="122"/>
      <c r="F7" s="122"/>
      <c r="G7" s="5" t="s">
        <v>28</v>
      </c>
      <c r="H7" s="11" t="s">
        <v>29</v>
      </c>
      <c r="I7" s="125"/>
      <c r="J7" s="126"/>
      <c r="K7" s="12"/>
      <c r="L7" s="13"/>
      <c r="M7" s="114"/>
    </row>
    <row r="8" spans="1:13" ht="15.75" customHeight="1">
      <c r="A8" s="3" t="s">
        <v>30</v>
      </c>
      <c r="B8" s="4" t="s">
        <v>31</v>
      </c>
      <c r="C8" s="122"/>
      <c r="D8" s="122"/>
      <c r="E8" s="122"/>
      <c r="F8" s="122"/>
      <c r="G8" s="5" t="s">
        <v>32</v>
      </c>
      <c r="H8" s="11" t="s">
        <v>33</v>
      </c>
      <c r="I8" s="127"/>
      <c r="J8" s="128"/>
      <c r="K8" s="14"/>
      <c r="L8" s="15"/>
      <c r="M8" s="114"/>
    </row>
    <row r="9" spans="1:13" ht="12.75" customHeight="1">
      <c r="A9" s="90" t="s">
        <v>34</v>
      </c>
      <c r="B9" s="16" t="s">
        <v>35</v>
      </c>
      <c r="C9" s="115" t="s">
        <v>36</v>
      </c>
      <c r="D9" s="115"/>
      <c r="E9" s="115"/>
      <c r="F9" s="115"/>
      <c r="G9" s="115"/>
      <c r="H9" s="115"/>
      <c r="I9" s="115"/>
      <c r="J9" s="115"/>
      <c r="K9" s="115"/>
      <c r="L9" s="115"/>
      <c r="M9" s="115"/>
    </row>
    <row r="10" spans="1:13" ht="13.5" customHeight="1">
      <c r="A10" s="84" t="s">
        <v>37</v>
      </c>
      <c r="B10" s="89" t="s">
        <v>38</v>
      </c>
      <c r="C10" s="116" t="s">
        <v>193</v>
      </c>
      <c r="D10" s="117"/>
      <c r="E10" s="117"/>
      <c r="F10" s="117"/>
      <c r="G10" s="117"/>
      <c r="H10" s="117"/>
      <c r="I10" s="117"/>
      <c r="J10" s="117"/>
      <c r="K10" s="117"/>
      <c r="L10" s="117"/>
      <c r="M10" s="118"/>
    </row>
    <row r="11" spans="1:13" ht="81.75" customHeight="1">
      <c r="A11" s="77"/>
      <c r="B11" s="78"/>
      <c r="C11" s="119"/>
      <c r="D11" s="120"/>
      <c r="E11" s="120"/>
      <c r="F11" s="120"/>
      <c r="G11" s="120"/>
      <c r="H11" s="120"/>
      <c r="I11" s="120"/>
      <c r="J11" s="120"/>
      <c r="K11" s="120"/>
      <c r="L11" s="120"/>
      <c r="M11" s="121"/>
    </row>
    <row r="13" spans="1:11" ht="15.75" customHeight="1">
      <c r="A13" s="18"/>
      <c r="B13" s="19" t="s">
        <v>39</v>
      </c>
      <c r="C13" s="20">
        <v>17</v>
      </c>
      <c r="D13" s="21" t="s">
        <v>40</v>
      </c>
      <c r="E13" s="22" t="s">
        <v>41</v>
      </c>
      <c r="F13" s="23" t="s">
        <v>42</v>
      </c>
      <c r="G13" s="24">
        <v>185</v>
      </c>
      <c r="H13" s="25" t="s">
        <v>43</v>
      </c>
      <c r="I13" s="26">
        <v>45</v>
      </c>
      <c r="J13" s="27"/>
      <c r="K13" s="27"/>
    </row>
    <row r="14" spans="1:7" ht="12.75" customHeight="1">
      <c r="A14" s="28"/>
      <c r="B14" s="29" t="s">
        <v>44</v>
      </c>
      <c r="C14" s="30" t="s">
        <v>45</v>
      </c>
      <c r="D14" s="31" t="s">
        <v>46</v>
      </c>
      <c r="E14" s="32" t="s">
        <v>47</v>
      </c>
      <c r="F14" s="33" t="s">
        <v>48</v>
      </c>
      <c r="G14" s="34" t="s">
        <v>49</v>
      </c>
    </row>
    <row r="15" spans="1:10" ht="15" customHeight="1">
      <c r="A15" s="129"/>
      <c r="B15" s="44" t="s">
        <v>50</v>
      </c>
      <c r="C15" s="36">
        <v>50</v>
      </c>
      <c r="D15" s="37">
        <f aca="true" t="shared" si="0" ref="D15:D24">$C$13*$C15/100</f>
        <v>8.5</v>
      </c>
      <c r="E15" s="38">
        <f aca="true" t="shared" si="1" ref="E15:E24">((1000*0.04167)/($C$13*10*$C15))</f>
        <v>0.0049023529411764705</v>
      </c>
      <c r="F15" s="39">
        <f aca="true" t="shared" si="2" ref="F15:F24">((100*0.04167)/($C$13*10*$C15))</f>
        <v>0.000490235294117647</v>
      </c>
      <c r="G15" s="37">
        <f>((G13-I13)*C15/100)+I13</f>
        <v>115</v>
      </c>
      <c r="J15" s="40"/>
    </row>
    <row r="16" spans="1:10" ht="15" customHeight="1">
      <c r="A16" s="129"/>
      <c r="B16" s="131" t="s">
        <v>67</v>
      </c>
      <c r="C16" s="36">
        <v>65</v>
      </c>
      <c r="D16" s="37">
        <f t="shared" si="0"/>
        <v>11.05</v>
      </c>
      <c r="E16" s="39">
        <f t="shared" si="1"/>
        <v>0.0037710407239819007</v>
      </c>
      <c r="F16" s="39">
        <f t="shared" si="2"/>
        <v>0.00037710407239819005</v>
      </c>
      <c r="G16" s="37">
        <f>((G13-I13)*C16/100)+I13</f>
        <v>136</v>
      </c>
      <c r="H16" s="40"/>
      <c r="J16" s="40"/>
    </row>
    <row r="17" spans="1:12" ht="15" customHeight="1">
      <c r="A17" s="129"/>
      <c r="B17" s="131"/>
      <c r="C17" s="36">
        <v>70</v>
      </c>
      <c r="D17" s="37">
        <f t="shared" si="0"/>
        <v>11.9</v>
      </c>
      <c r="E17" s="39">
        <f t="shared" si="1"/>
        <v>0.0035016806722689077</v>
      </c>
      <c r="F17" s="39">
        <f t="shared" si="2"/>
        <v>0.00035016806722689076</v>
      </c>
      <c r="G17" s="37">
        <f>((G13-I13)*C17/100)+I13</f>
        <v>143</v>
      </c>
      <c r="H17" s="40"/>
      <c r="J17" s="40"/>
      <c r="L17" s="42"/>
    </row>
    <row r="18" spans="1:10" ht="15" customHeight="1">
      <c r="A18" s="129"/>
      <c r="B18" s="79" t="s">
        <v>52</v>
      </c>
      <c r="C18" s="36">
        <v>74</v>
      </c>
      <c r="D18" s="37">
        <f t="shared" si="0"/>
        <v>12.58</v>
      </c>
      <c r="E18" s="39">
        <f t="shared" si="1"/>
        <v>0.003312400635930048</v>
      </c>
      <c r="F18" s="39">
        <f t="shared" si="2"/>
        <v>0.00033124006359300473</v>
      </c>
      <c r="G18" s="37">
        <f>((G13-I13)*C18/100)+I13</f>
        <v>148.6</v>
      </c>
      <c r="H18" s="40"/>
      <c r="J18" s="40"/>
    </row>
    <row r="19" spans="1:8" ht="15" customHeight="1">
      <c r="A19" s="129"/>
      <c r="B19" s="43" t="s">
        <v>53</v>
      </c>
      <c r="C19" s="36">
        <v>81</v>
      </c>
      <c r="D19" s="37">
        <f t="shared" si="0"/>
        <v>13.77</v>
      </c>
      <c r="E19" s="39">
        <f t="shared" si="1"/>
        <v>0.0030261437908496733</v>
      </c>
      <c r="F19" s="39">
        <f t="shared" si="2"/>
        <v>0.0003026143790849673</v>
      </c>
      <c r="G19" s="37">
        <f>((G13-I13)*C19/100)+I13</f>
        <v>158.4</v>
      </c>
      <c r="H19" s="40"/>
    </row>
    <row r="20" spans="1:8" ht="15" customHeight="1">
      <c r="A20" s="129"/>
      <c r="B20" s="44" t="s">
        <v>54</v>
      </c>
      <c r="C20" s="36">
        <v>85</v>
      </c>
      <c r="D20" s="37">
        <f t="shared" si="0"/>
        <v>14.45</v>
      </c>
      <c r="E20" s="39">
        <f t="shared" si="1"/>
        <v>0.0028837370242214533</v>
      </c>
      <c r="F20" s="39">
        <f t="shared" si="2"/>
        <v>0.0002883737024221453</v>
      </c>
      <c r="G20" s="37">
        <f>((G13-I13)*C20/100)+I13</f>
        <v>164</v>
      </c>
      <c r="H20" s="40"/>
    </row>
    <row r="21" spans="1:7" ht="15" customHeight="1">
      <c r="A21" s="129"/>
      <c r="B21" s="131" t="s">
        <v>55</v>
      </c>
      <c r="C21" s="36">
        <v>90</v>
      </c>
      <c r="D21" s="37">
        <f t="shared" si="0"/>
        <v>15.3</v>
      </c>
      <c r="E21" s="39">
        <f t="shared" si="1"/>
        <v>0.002723529411764706</v>
      </c>
      <c r="F21" s="39">
        <f t="shared" si="2"/>
        <v>0.0002723529411764706</v>
      </c>
      <c r="G21" s="37">
        <f>((G13-I13)*C21/100)+I13</f>
        <v>171</v>
      </c>
    </row>
    <row r="22" spans="1:7" ht="15" customHeight="1">
      <c r="A22" s="129"/>
      <c r="B22" s="132"/>
      <c r="C22" s="36">
        <v>95</v>
      </c>
      <c r="D22" s="37">
        <f t="shared" si="0"/>
        <v>16.15</v>
      </c>
      <c r="E22" s="39">
        <f t="shared" si="1"/>
        <v>0.002580185758513932</v>
      </c>
      <c r="F22" s="39">
        <f t="shared" si="2"/>
        <v>0.0002580185758513932</v>
      </c>
      <c r="G22" s="37">
        <f>((G13-I13)*C22/100)+I13</f>
        <v>178</v>
      </c>
    </row>
    <row r="23" spans="1:9" ht="15" customHeight="1">
      <c r="A23" s="130"/>
      <c r="B23" s="133" t="s">
        <v>56</v>
      </c>
      <c r="C23" s="36">
        <v>100</v>
      </c>
      <c r="D23" s="37">
        <f t="shared" si="0"/>
        <v>17</v>
      </c>
      <c r="E23" s="39">
        <f t="shared" si="1"/>
        <v>0.0024511764705882353</v>
      </c>
      <c r="F23" s="39">
        <f t="shared" si="2"/>
        <v>0.0002451176470588235</v>
      </c>
      <c r="G23" s="37">
        <f>((G13-I13)*C23/100)+I13</f>
        <v>185</v>
      </c>
      <c r="I23" s="45"/>
    </row>
    <row r="24" spans="1:10" ht="15" customHeight="1">
      <c r="A24" s="130"/>
      <c r="B24" s="133"/>
      <c r="C24" s="36">
        <v>105</v>
      </c>
      <c r="D24" s="37">
        <f t="shared" si="0"/>
        <v>17.85</v>
      </c>
      <c r="E24" s="39">
        <f t="shared" si="1"/>
        <v>0.0023344537815126053</v>
      </c>
      <c r="F24" s="39">
        <f t="shared" si="2"/>
        <v>0.0002334453781512605</v>
      </c>
      <c r="G24" s="37">
        <f>((G13-I13)*C24/100)+I13</f>
        <v>192</v>
      </c>
      <c r="I24" s="46"/>
      <c r="J24" s="40"/>
    </row>
    <row r="26" spans="1:13" ht="14.25" customHeight="1">
      <c r="A26" s="27"/>
      <c r="B26" s="110" t="s">
        <v>57</v>
      </c>
      <c r="C26" s="110"/>
      <c r="D26" s="110"/>
      <c r="E26" s="110"/>
      <c r="F26" s="110"/>
      <c r="G26" s="110"/>
      <c r="H26" s="110"/>
      <c r="I26" s="110"/>
      <c r="J26" s="110"/>
      <c r="K26" s="110"/>
      <c r="L26" s="110"/>
      <c r="M26" s="110"/>
    </row>
    <row r="27" spans="1:13" ht="13.5" customHeight="1">
      <c r="A27" s="47" t="s">
        <v>45</v>
      </c>
      <c r="B27" s="48">
        <v>100</v>
      </c>
      <c r="C27" s="48">
        <v>200</v>
      </c>
      <c r="D27" s="48">
        <v>300</v>
      </c>
      <c r="E27" s="48">
        <v>400</v>
      </c>
      <c r="F27" s="48">
        <v>500</v>
      </c>
      <c r="G27" s="48">
        <v>800</v>
      </c>
      <c r="H27" s="48">
        <v>800</v>
      </c>
      <c r="I27" s="48">
        <v>1200</v>
      </c>
      <c r="J27" s="48">
        <v>1600</v>
      </c>
      <c r="K27" s="48">
        <v>3000</v>
      </c>
      <c r="L27" s="48">
        <v>4000</v>
      </c>
      <c r="M27" s="48">
        <v>6000</v>
      </c>
    </row>
    <row r="28" spans="1:13" ht="15" customHeight="1">
      <c r="A28" s="49">
        <v>60</v>
      </c>
      <c r="B28" s="38">
        <f aca="true" t="shared" si="3" ref="B28:B35">((B$27*0.04167)/($C$13*10*$A28))</f>
        <v>0.00040852941176470586</v>
      </c>
      <c r="C28" s="38">
        <f aca="true" t="shared" si="4" ref="C28:C35">((C$27*0.04167)/($C$13*10*$A28))</f>
        <v>0.0008170588235294117</v>
      </c>
      <c r="D28" s="38">
        <f aca="true" t="shared" si="5" ref="D28:D35">((D$27*0.04167)/($C$13*10*$A28))</f>
        <v>0.0012255882352941176</v>
      </c>
      <c r="E28" s="38">
        <f aca="true" t="shared" si="6" ref="E28:E35">((E$27*0.04167)/($C$13*10*$A28))</f>
        <v>0.0016341176470588234</v>
      </c>
      <c r="F28" s="38">
        <f aca="true" t="shared" si="7" ref="F28:F35">((F$27*0.04167)/($C$13*10*$A28))</f>
        <v>0.0020426470588235297</v>
      </c>
      <c r="G28" s="38">
        <f aca="true" t="shared" si="8" ref="G28:G35">((G$27*0.04167)/($C$13*10*$A28))</f>
        <v>0.003268235294117647</v>
      </c>
      <c r="H28" s="38">
        <f aca="true" t="shared" si="9" ref="H28:H35">((H$27*0.04167)/($C$13*10*$A28))</f>
        <v>0.003268235294117647</v>
      </c>
      <c r="I28" s="38">
        <f aca="true" t="shared" si="10" ref="I28:I35">((I$27*0.04167)/($C$13*10*$A28))</f>
        <v>0.0049023529411764705</v>
      </c>
      <c r="J28" s="38">
        <f aca="true" t="shared" si="11" ref="J28:J35">((J$27*0.04167)/($C$13*10*$A28))</f>
        <v>0.006536470588235294</v>
      </c>
      <c r="K28" s="38">
        <f aca="true" t="shared" si="12" ref="K28:K35">((K$27*0.04167)/($C$13*10*$A28))</f>
        <v>0.012255882352941175</v>
      </c>
      <c r="L28" s="38">
        <f aca="true" t="shared" si="13" ref="L28:L35">((L$27*0.04167)/($C$13*10*$A28))</f>
        <v>0.016341176470588237</v>
      </c>
      <c r="M28" s="38">
        <f aca="true" t="shared" si="14" ref="M28:M35">((M$27*0.04167)/($C$13*10*$A28))</f>
        <v>0.02451176470588235</v>
      </c>
    </row>
    <row r="29" spans="1:13" ht="15" customHeight="1">
      <c r="A29" s="50">
        <v>65</v>
      </c>
      <c r="B29" s="39">
        <f t="shared" si="3"/>
        <v>0.00037710407239819005</v>
      </c>
      <c r="C29" s="39">
        <f t="shared" si="4"/>
        <v>0.0007542081447963801</v>
      </c>
      <c r="D29" s="39">
        <f t="shared" si="5"/>
        <v>0.00113131221719457</v>
      </c>
      <c r="E29" s="39">
        <f t="shared" si="6"/>
        <v>0.0015084162895927602</v>
      </c>
      <c r="F29" s="39">
        <f t="shared" si="7"/>
        <v>0.0018855203619909504</v>
      </c>
      <c r="G29" s="39">
        <f t="shared" si="8"/>
        <v>0.0030168325791855204</v>
      </c>
      <c r="H29" s="39">
        <f t="shared" si="9"/>
        <v>0.0030168325791855204</v>
      </c>
      <c r="I29" s="39">
        <f t="shared" si="10"/>
        <v>0.00452524886877828</v>
      </c>
      <c r="J29" s="39">
        <f t="shared" si="11"/>
        <v>0.006033665158371041</v>
      </c>
      <c r="K29" s="39">
        <f t="shared" si="12"/>
        <v>0.0113131221719457</v>
      </c>
      <c r="L29" s="39">
        <f t="shared" si="13"/>
        <v>0.015084162895927603</v>
      </c>
      <c r="M29" s="39">
        <f t="shared" si="14"/>
        <v>0.0226262443438914</v>
      </c>
    </row>
    <row r="30" spans="1:13" ht="15" customHeight="1">
      <c r="A30" s="50">
        <v>70</v>
      </c>
      <c r="B30" s="39">
        <f t="shared" si="3"/>
        <v>0.00035016806722689076</v>
      </c>
      <c r="C30" s="39">
        <f t="shared" si="4"/>
        <v>0.0007003361344537815</v>
      </c>
      <c r="D30" s="39">
        <f t="shared" si="5"/>
        <v>0.0010505042016806722</v>
      </c>
      <c r="E30" s="39">
        <f t="shared" si="6"/>
        <v>0.001400672268907563</v>
      </c>
      <c r="F30" s="39">
        <f t="shared" si="7"/>
        <v>0.0017508403361344539</v>
      </c>
      <c r="G30" s="39">
        <f t="shared" si="8"/>
        <v>0.002801344537815126</v>
      </c>
      <c r="H30" s="39">
        <f t="shared" si="9"/>
        <v>0.002801344537815126</v>
      </c>
      <c r="I30" s="39">
        <f t="shared" si="10"/>
        <v>0.004202016806722689</v>
      </c>
      <c r="J30" s="39">
        <f t="shared" si="11"/>
        <v>0.005602689075630252</v>
      </c>
      <c r="K30" s="39">
        <f t="shared" si="12"/>
        <v>0.010505042016806722</v>
      </c>
      <c r="L30" s="39">
        <f t="shared" si="13"/>
        <v>0.01400672268907563</v>
      </c>
      <c r="M30" s="39">
        <f t="shared" si="14"/>
        <v>0.021010084033613444</v>
      </c>
    </row>
    <row r="31" spans="1:13" ht="15" customHeight="1">
      <c r="A31" s="50">
        <v>74</v>
      </c>
      <c r="B31" s="39">
        <f t="shared" si="3"/>
        <v>0.00033124006359300473</v>
      </c>
      <c r="C31" s="39">
        <f t="shared" si="4"/>
        <v>0.0006624801271860095</v>
      </c>
      <c r="D31" s="39">
        <f t="shared" si="5"/>
        <v>0.0009937201907790144</v>
      </c>
      <c r="E31" s="39">
        <f t="shared" si="6"/>
        <v>0.001324960254372019</v>
      </c>
      <c r="F31" s="39">
        <f t="shared" si="7"/>
        <v>0.001656200317965024</v>
      </c>
      <c r="G31" s="39">
        <f t="shared" si="8"/>
        <v>0.002649920508744038</v>
      </c>
      <c r="H31" s="39">
        <f t="shared" si="9"/>
        <v>0.002649920508744038</v>
      </c>
      <c r="I31" s="39">
        <f t="shared" si="10"/>
        <v>0.003974880763116057</v>
      </c>
      <c r="J31" s="39">
        <f t="shared" si="11"/>
        <v>0.005299841017488076</v>
      </c>
      <c r="K31" s="39">
        <f t="shared" si="12"/>
        <v>0.009937201907790143</v>
      </c>
      <c r="L31" s="39">
        <f t="shared" si="13"/>
        <v>0.013249602543720191</v>
      </c>
      <c r="M31" s="39">
        <f t="shared" si="14"/>
        <v>0.019874403815580286</v>
      </c>
    </row>
    <row r="32" spans="1:13" ht="15" customHeight="1">
      <c r="A32" s="50">
        <v>81</v>
      </c>
      <c r="B32" s="39">
        <f t="shared" si="3"/>
        <v>0.0003026143790849673</v>
      </c>
      <c r="C32" s="39">
        <f t="shared" si="4"/>
        <v>0.0006052287581699346</v>
      </c>
      <c r="D32" s="39">
        <f t="shared" si="5"/>
        <v>0.000907843137254902</v>
      </c>
      <c r="E32" s="39">
        <f t="shared" si="6"/>
        <v>0.0012104575163398692</v>
      </c>
      <c r="F32" s="39">
        <f t="shared" si="7"/>
        <v>0.0015130718954248367</v>
      </c>
      <c r="G32" s="39">
        <f t="shared" si="8"/>
        <v>0.0024209150326797383</v>
      </c>
      <c r="H32" s="39">
        <f t="shared" si="9"/>
        <v>0.0024209150326797383</v>
      </c>
      <c r="I32" s="39">
        <f t="shared" si="10"/>
        <v>0.003631372549019608</v>
      </c>
      <c r="J32" s="39">
        <f t="shared" si="11"/>
        <v>0.004841830065359477</v>
      </c>
      <c r="K32" s="39">
        <f t="shared" si="12"/>
        <v>0.009078431372549019</v>
      </c>
      <c r="L32" s="39">
        <f t="shared" si="13"/>
        <v>0.012104575163398693</v>
      </c>
      <c r="M32" s="39">
        <f t="shared" si="14"/>
        <v>0.018156862745098038</v>
      </c>
    </row>
    <row r="33" spans="1:13" ht="15" customHeight="1">
      <c r="A33" s="50">
        <v>90</v>
      </c>
      <c r="B33" s="39">
        <f t="shared" si="3"/>
        <v>0.0002723529411764706</v>
      </c>
      <c r="C33" s="39">
        <f t="shared" si="4"/>
        <v>0.0005447058823529412</v>
      </c>
      <c r="D33" s="39">
        <f t="shared" si="5"/>
        <v>0.0008170588235294117</v>
      </c>
      <c r="E33" s="39">
        <f t="shared" si="6"/>
        <v>0.0010894117647058824</v>
      </c>
      <c r="F33" s="39">
        <f t="shared" si="7"/>
        <v>0.001361764705882353</v>
      </c>
      <c r="G33" s="39">
        <f t="shared" si="8"/>
        <v>0.0021788235294117647</v>
      </c>
      <c r="H33" s="39">
        <f t="shared" si="9"/>
        <v>0.0021788235294117647</v>
      </c>
      <c r="I33" s="39">
        <f t="shared" si="10"/>
        <v>0.003268235294117647</v>
      </c>
      <c r="J33" s="39">
        <f t="shared" si="11"/>
        <v>0.0043576470588235295</v>
      </c>
      <c r="K33" s="39">
        <f t="shared" si="12"/>
        <v>0.008170588235294117</v>
      </c>
      <c r="L33" s="39">
        <f t="shared" si="13"/>
        <v>0.010894117647058823</v>
      </c>
      <c r="M33" s="39">
        <f t="shared" si="14"/>
        <v>0.016341176470588234</v>
      </c>
    </row>
    <row r="34" spans="1:13" ht="15" customHeight="1">
      <c r="A34" s="50">
        <v>95</v>
      </c>
      <c r="B34" s="39">
        <f t="shared" si="3"/>
        <v>0.0002580185758513932</v>
      </c>
      <c r="C34" s="39">
        <f t="shared" si="4"/>
        <v>0.0005160371517027864</v>
      </c>
      <c r="D34" s="39">
        <f t="shared" si="5"/>
        <v>0.0007740557275541795</v>
      </c>
      <c r="E34" s="39">
        <f t="shared" si="6"/>
        <v>0.0010320743034055728</v>
      </c>
      <c r="F34" s="39">
        <f t="shared" si="7"/>
        <v>0.001290092879256966</v>
      </c>
      <c r="G34" s="39">
        <f t="shared" si="8"/>
        <v>0.0020641486068111456</v>
      </c>
      <c r="H34" s="39">
        <f t="shared" si="9"/>
        <v>0.0020641486068111456</v>
      </c>
      <c r="I34" s="39">
        <f t="shared" si="10"/>
        <v>0.003096222910216718</v>
      </c>
      <c r="J34" s="39">
        <f t="shared" si="11"/>
        <v>0.004128297213622291</v>
      </c>
      <c r="K34" s="39">
        <f t="shared" si="12"/>
        <v>0.0077405572755417954</v>
      </c>
      <c r="L34" s="39">
        <f t="shared" si="13"/>
        <v>0.010320743034055727</v>
      </c>
      <c r="M34" s="39">
        <f t="shared" si="14"/>
        <v>0.015481114551083591</v>
      </c>
    </row>
    <row r="35" spans="1:13" ht="15" customHeight="1">
      <c r="A35" s="50">
        <v>100</v>
      </c>
      <c r="B35" s="39">
        <f t="shared" si="3"/>
        <v>0.0002451176470588235</v>
      </c>
      <c r="C35" s="39">
        <f t="shared" si="4"/>
        <v>0.000490235294117647</v>
      </c>
      <c r="D35" s="39">
        <f t="shared" si="5"/>
        <v>0.0007353529411764705</v>
      </c>
      <c r="E35" s="39">
        <f t="shared" si="6"/>
        <v>0.000980470588235294</v>
      </c>
      <c r="F35" s="39">
        <f t="shared" si="7"/>
        <v>0.0012255882352941176</v>
      </c>
      <c r="G35" s="39">
        <f t="shared" si="8"/>
        <v>0.001960941176470588</v>
      </c>
      <c r="H35" s="39">
        <f t="shared" si="9"/>
        <v>0.001960941176470588</v>
      </c>
      <c r="I35" s="39">
        <f t="shared" si="10"/>
        <v>0.002941411764705882</v>
      </c>
      <c r="J35" s="39">
        <f t="shared" si="11"/>
        <v>0.003921882352941176</v>
      </c>
      <c r="K35" s="39">
        <f t="shared" si="12"/>
        <v>0.007353529411764705</v>
      </c>
      <c r="L35" s="39">
        <f t="shared" si="13"/>
        <v>0.009804705882352941</v>
      </c>
      <c r="M35" s="39">
        <f t="shared" si="14"/>
        <v>0.01470705882352941</v>
      </c>
    </row>
    <row r="36" ht="15.75" customHeight="1">
      <c r="D36" s="40"/>
    </row>
    <row r="37" spans="3:13" ht="12.75" customHeight="1">
      <c r="C37" s="111" t="s">
        <v>58</v>
      </c>
      <c r="D37" s="111"/>
      <c r="E37" s="111"/>
      <c r="F37" s="111"/>
      <c r="G37" s="111"/>
      <c r="H37" s="111"/>
      <c r="I37" s="111"/>
      <c r="J37" s="111"/>
      <c r="K37" s="111"/>
      <c r="L37" s="111"/>
      <c r="M37" s="111"/>
    </row>
    <row r="38" spans="1:13" ht="12.75" customHeight="1">
      <c r="A38" s="51" t="s">
        <v>45</v>
      </c>
      <c r="B38" s="51" t="s">
        <v>46</v>
      </c>
      <c r="C38" s="52">
        <v>0.5</v>
      </c>
      <c r="D38" s="53">
        <v>1</v>
      </c>
      <c r="E38" s="53">
        <v>3</v>
      </c>
      <c r="F38" s="53">
        <v>4</v>
      </c>
      <c r="G38" s="53">
        <v>5</v>
      </c>
      <c r="H38" s="53">
        <v>8</v>
      </c>
      <c r="I38" s="53">
        <v>10</v>
      </c>
      <c r="J38" s="53">
        <v>12</v>
      </c>
      <c r="K38" s="53">
        <v>20</v>
      </c>
      <c r="L38" s="54">
        <v>28</v>
      </c>
      <c r="M38" s="55">
        <v>60</v>
      </c>
    </row>
    <row r="39" spans="1:13" ht="12.75" customHeight="1">
      <c r="A39" s="56">
        <v>50</v>
      </c>
      <c r="B39" s="57">
        <f aca="true" t="shared" si="15" ref="B39:B47">$C$13*$A39/100</f>
        <v>8.5</v>
      </c>
      <c r="C39" s="58">
        <f aca="true" t="shared" si="16" ref="C39:C47">$B39*1000/60*C$38</f>
        <v>70.83333333333333</v>
      </c>
      <c r="D39" s="59">
        <f aca="true" t="shared" si="17" ref="D39:M39">$B39*1000/60*D38</f>
        <v>141.66666666666666</v>
      </c>
      <c r="E39" s="59">
        <f t="shared" si="17"/>
        <v>425</v>
      </c>
      <c r="F39" s="59">
        <f t="shared" si="17"/>
        <v>566.6666666666666</v>
      </c>
      <c r="G39" s="59">
        <f t="shared" si="17"/>
        <v>708.3333333333333</v>
      </c>
      <c r="H39" s="59">
        <f t="shared" si="17"/>
        <v>1133.3333333333333</v>
      </c>
      <c r="I39" s="59">
        <f t="shared" si="17"/>
        <v>1416.6666666666665</v>
      </c>
      <c r="J39" s="59">
        <f t="shared" si="17"/>
        <v>1700</v>
      </c>
      <c r="K39" s="59">
        <f t="shared" si="17"/>
        <v>2833.333333333333</v>
      </c>
      <c r="L39" s="59">
        <f t="shared" si="17"/>
        <v>3966.6666666666665</v>
      </c>
      <c r="M39" s="59">
        <f t="shared" si="17"/>
        <v>8500</v>
      </c>
    </row>
    <row r="40" spans="1:13" ht="12.75" customHeight="1">
      <c r="A40" s="60">
        <v>60</v>
      </c>
      <c r="B40" s="61">
        <f t="shared" si="15"/>
        <v>10.2</v>
      </c>
      <c r="C40" s="62">
        <f t="shared" si="16"/>
        <v>85</v>
      </c>
      <c r="D40" s="63">
        <f aca="true" t="shared" si="18" ref="D40:D47">$B40*1000/60*D$38</f>
        <v>170</v>
      </c>
      <c r="E40" s="63">
        <f aca="true" t="shared" si="19" ref="E40:E47">$B40*1000/60*E$38</f>
        <v>510</v>
      </c>
      <c r="F40" s="63">
        <f aca="true" t="shared" si="20" ref="F40:F47">$B40*1000/60*F$38</f>
        <v>680</v>
      </c>
      <c r="G40" s="63">
        <f aca="true" t="shared" si="21" ref="G40:G47">$B40*1000/60*G$38</f>
        <v>850</v>
      </c>
      <c r="H40" s="63">
        <f aca="true" t="shared" si="22" ref="H40:H47">$B40*1000/60*H$38</f>
        <v>1360</v>
      </c>
      <c r="I40" s="63">
        <f aca="true" t="shared" si="23" ref="I40:I47">$B40*1000/60*I$38</f>
        <v>1700</v>
      </c>
      <c r="J40" s="63">
        <f aca="true" t="shared" si="24" ref="J40:J47">$B40*1000/60*J$38</f>
        <v>2040</v>
      </c>
      <c r="K40" s="63">
        <f aca="true" t="shared" si="25" ref="K40:K47">$B40*1000/60*K$38</f>
        <v>3400</v>
      </c>
      <c r="L40" s="63">
        <f aca="true" t="shared" si="26" ref="L40:L47">$B40*1000/60*L$38</f>
        <v>4760</v>
      </c>
      <c r="M40" s="63">
        <f aca="true" t="shared" si="27" ref="M40:M47">$B40*1000/60*M$38</f>
        <v>10200</v>
      </c>
    </row>
    <row r="41" spans="1:13" ht="12.75" customHeight="1">
      <c r="A41" s="60">
        <v>65</v>
      </c>
      <c r="B41" s="61">
        <f t="shared" si="15"/>
        <v>11.05</v>
      </c>
      <c r="C41" s="62">
        <f t="shared" si="16"/>
        <v>92.08333333333333</v>
      </c>
      <c r="D41" s="63">
        <f t="shared" si="18"/>
        <v>184.16666666666666</v>
      </c>
      <c r="E41" s="63">
        <f t="shared" si="19"/>
        <v>552.5</v>
      </c>
      <c r="F41" s="63">
        <f t="shared" si="20"/>
        <v>736.6666666666666</v>
      </c>
      <c r="G41" s="63">
        <f t="shared" si="21"/>
        <v>920.8333333333333</v>
      </c>
      <c r="H41" s="63">
        <f t="shared" si="22"/>
        <v>1473.3333333333333</v>
      </c>
      <c r="I41" s="63">
        <f t="shared" si="23"/>
        <v>1841.6666666666665</v>
      </c>
      <c r="J41" s="63">
        <f t="shared" si="24"/>
        <v>2210</v>
      </c>
      <c r="K41" s="63">
        <f t="shared" si="25"/>
        <v>3683.333333333333</v>
      </c>
      <c r="L41" s="63">
        <f t="shared" si="26"/>
        <v>5156.666666666666</v>
      </c>
      <c r="M41" s="63">
        <f t="shared" si="27"/>
        <v>11050</v>
      </c>
    </row>
    <row r="42" spans="1:13" ht="12.75" customHeight="1">
      <c r="A42" s="60">
        <v>70</v>
      </c>
      <c r="B42" s="61">
        <f t="shared" si="15"/>
        <v>11.9</v>
      </c>
      <c r="C42" s="62">
        <f t="shared" si="16"/>
        <v>99.16666666666667</v>
      </c>
      <c r="D42" s="63">
        <f t="shared" si="18"/>
        <v>198.33333333333334</v>
      </c>
      <c r="E42" s="63">
        <f t="shared" si="19"/>
        <v>595</v>
      </c>
      <c r="F42" s="63">
        <f t="shared" si="20"/>
        <v>793.3333333333334</v>
      </c>
      <c r="G42" s="63">
        <f t="shared" si="21"/>
        <v>991.6666666666667</v>
      </c>
      <c r="H42" s="63">
        <f t="shared" si="22"/>
        <v>1586.6666666666667</v>
      </c>
      <c r="I42" s="63">
        <f t="shared" si="23"/>
        <v>1983.3333333333335</v>
      </c>
      <c r="J42" s="63">
        <f t="shared" si="24"/>
        <v>2380</v>
      </c>
      <c r="K42" s="63">
        <f t="shared" si="25"/>
        <v>3966.666666666667</v>
      </c>
      <c r="L42" s="63">
        <f t="shared" si="26"/>
        <v>5553.333333333334</v>
      </c>
      <c r="M42" s="63">
        <f t="shared" si="27"/>
        <v>11900</v>
      </c>
    </row>
    <row r="43" spans="1:13" ht="12.75" customHeight="1">
      <c r="A43" s="60">
        <v>74</v>
      </c>
      <c r="B43" s="61">
        <f t="shared" si="15"/>
        <v>12.58</v>
      </c>
      <c r="C43" s="62">
        <f t="shared" si="16"/>
        <v>104.83333333333333</v>
      </c>
      <c r="D43" s="63">
        <f t="shared" si="18"/>
        <v>209.66666666666666</v>
      </c>
      <c r="E43" s="63">
        <f t="shared" si="19"/>
        <v>629</v>
      </c>
      <c r="F43" s="63">
        <f t="shared" si="20"/>
        <v>838.6666666666666</v>
      </c>
      <c r="G43" s="63">
        <f t="shared" si="21"/>
        <v>1048.3333333333333</v>
      </c>
      <c r="H43" s="63">
        <f t="shared" si="22"/>
        <v>1677.3333333333333</v>
      </c>
      <c r="I43" s="63">
        <f t="shared" si="23"/>
        <v>2096.6666666666665</v>
      </c>
      <c r="J43" s="63">
        <f t="shared" si="24"/>
        <v>2516</v>
      </c>
      <c r="K43" s="63">
        <f t="shared" si="25"/>
        <v>4193.333333333333</v>
      </c>
      <c r="L43" s="63">
        <f t="shared" si="26"/>
        <v>5870.666666666666</v>
      </c>
      <c r="M43" s="63">
        <f t="shared" si="27"/>
        <v>12580</v>
      </c>
    </row>
    <row r="44" spans="1:13" ht="12.75" customHeight="1">
      <c r="A44" s="60">
        <v>81</v>
      </c>
      <c r="B44" s="61">
        <f t="shared" si="15"/>
        <v>13.77</v>
      </c>
      <c r="C44" s="62">
        <f t="shared" si="16"/>
        <v>114.75</v>
      </c>
      <c r="D44" s="63">
        <f t="shared" si="18"/>
        <v>229.5</v>
      </c>
      <c r="E44" s="63">
        <f t="shared" si="19"/>
        <v>688.5</v>
      </c>
      <c r="F44" s="63">
        <f t="shared" si="20"/>
        <v>918</v>
      </c>
      <c r="G44" s="63">
        <f t="shared" si="21"/>
        <v>1147.5</v>
      </c>
      <c r="H44" s="63">
        <f t="shared" si="22"/>
        <v>1836</v>
      </c>
      <c r="I44" s="63">
        <f t="shared" si="23"/>
        <v>2295</v>
      </c>
      <c r="J44" s="63">
        <f t="shared" si="24"/>
        <v>2754</v>
      </c>
      <c r="K44" s="63">
        <f t="shared" si="25"/>
        <v>4590</v>
      </c>
      <c r="L44" s="63">
        <f t="shared" si="26"/>
        <v>6426</v>
      </c>
      <c r="M44" s="63">
        <f t="shared" si="27"/>
        <v>13770</v>
      </c>
    </row>
    <row r="45" spans="1:13" ht="12.75" customHeight="1">
      <c r="A45" s="60">
        <v>85</v>
      </c>
      <c r="B45" s="61">
        <f t="shared" si="15"/>
        <v>14.45</v>
      </c>
      <c r="C45" s="62">
        <f t="shared" si="16"/>
        <v>120.41666666666667</v>
      </c>
      <c r="D45" s="63">
        <f t="shared" si="18"/>
        <v>240.83333333333334</v>
      </c>
      <c r="E45" s="63">
        <f t="shared" si="19"/>
        <v>722.5</v>
      </c>
      <c r="F45" s="63">
        <f t="shared" si="20"/>
        <v>963.3333333333334</v>
      </c>
      <c r="G45" s="63">
        <f t="shared" si="21"/>
        <v>1204.1666666666667</v>
      </c>
      <c r="H45" s="63">
        <f t="shared" si="22"/>
        <v>1926.6666666666667</v>
      </c>
      <c r="I45" s="63">
        <f t="shared" si="23"/>
        <v>2408.3333333333335</v>
      </c>
      <c r="J45" s="63">
        <f t="shared" si="24"/>
        <v>2890</v>
      </c>
      <c r="K45" s="63">
        <f t="shared" si="25"/>
        <v>4816.666666666667</v>
      </c>
      <c r="L45" s="63">
        <f t="shared" si="26"/>
        <v>6743.333333333334</v>
      </c>
      <c r="M45" s="63">
        <f t="shared" si="27"/>
        <v>14450</v>
      </c>
    </row>
    <row r="46" spans="1:13" ht="12.75" customHeight="1">
      <c r="A46" s="60">
        <v>90</v>
      </c>
      <c r="B46" s="61">
        <f t="shared" si="15"/>
        <v>15.3</v>
      </c>
      <c r="C46" s="62">
        <f t="shared" si="16"/>
        <v>127.5</v>
      </c>
      <c r="D46" s="63">
        <f t="shared" si="18"/>
        <v>255</v>
      </c>
      <c r="E46" s="63">
        <f t="shared" si="19"/>
        <v>765</v>
      </c>
      <c r="F46" s="63">
        <f t="shared" si="20"/>
        <v>1020</v>
      </c>
      <c r="G46" s="63">
        <f t="shared" si="21"/>
        <v>1275</v>
      </c>
      <c r="H46" s="63">
        <f t="shared" si="22"/>
        <v>2040</v>
      </c>
      <c r="I46" s="63">
        <f t="shared" si="23"/>
        <v>2550</v>
      </c>
      <c r="J46" s="63">
        <f t="shared" si="24"/>
        <v>3060</v>
      </c>
      <c r="K46" s="63">
        <f t="shared" si="25"/>
        <v>5100</v>
      </c>
      <c r="L46" s="63">
        <f t="shared" si="26"/>
        <v>7140</v>
      </c>
      <c r="M46" s="91">
        <f t="shared" si="27"/>
        <v>15300</v>
      </c>
    </row>
    <row r="47" spans="1:13" ht="12.75" customHeight="1">
      <c r="A47" s="64">
        <v>100</v>
      </c>
      <c r="B47" s="65">
        <f t="shared" si="15"/>
        <v>17</v>
      </c>
      <c r="C47" s="66">
        <f t="shared" si="16"/>
        <v>141.66666666666666</v>
      </c>
      <c r="D47" s="67">
        <f t="shared" si="18"/>
        <v>283.3333333333333</v>
      </c>
      <c r="E47" s="67">
        <f t="shared" si="19"/>
        <v>850</v>
      </c>
      <c r="F47" s="67">
        <f t="shared" si="20"/>
        <v>1133.3333333333333</v>
      </c>
      <c r="G47" s="67">
        <f t="shared" si="21"/>
        <v>1416.6666666666665</v>
      </c>
      <c r="H47" s="67">
        <f t="shared" si="22"/>
        <v>2266.6666666666665</v>
      </c>
      <c r="I47" s="67">
        <f t="shared" si="23"/>
        <v>2833.333333333333</v>
      </c>
      <c r="J47" s="67">
        <f t="shared" si="24"/>
        <v>3400</v>
      </c>
      <c r="K47" s="67">
        <f t="shared" si="25"/>
        <v>5666.666666666666</v>
      </c>
      <c r="L47" s="67">
        <f t="shared" si="26"/>
        <v>7933.333333333333</v>
      </c>
      <c r="M47" s="92">
        <f t="shared" si="27"/>
        <v>17000</v>
      </c>
    </row>
    <row r="65536" ht="12.75" customHeight="1"/>
  </sheetData>
  <sheetProtection selectLockedCells="1" selectUnlockedCells="1"/>
  <mergeCells count="17">
    <mergeCell ref="C10:M11"/>
    <mergeCell ref="C4:F8"/>
    <mergeCell ref="I4:J8"/>
    <mergeCell ref="A15:A24"/>
    <mergeCell ref="B16:B17"/>
    <mergeCell ref="B21:B22"/>
    <mergeCell ref="B23:B24"/>
    <mergeCell ref="A1:M1"/>
    <mergeCell ref="A2:F2"/>
    <mergeCell ref="G2:J2"/>
    <mergeCell ref="K2:M2"/>
    <mergeCell ref="B26:M26"/>
    <mergeCell ref="C37:M37"/>
    <mergeCell ref="C3:F3"/>
    <mergeCell ref="I3:J3"/>
    <mergeCell ref="M4:M8"/>
    <mergeCell ref="C9:M9"/>
  </mergeCells>
  <printOptions horizontalCentered="1"/>
  <pageMargins left="0.15748031496062992" right="0.15748031496062992" top="0.1968503937007874" bottom="0.2755905511811024" header="0.5118110236220472" footer="0.3937007874015748"/>
  <pageSetup horizontalDpi="300" verticalDpi="300" orientation="landscape" paperSize="9" r:id="rId2"/>
  <headerFooter alignWithMargins="0">
    <oddFooter>&amp;CGilles AA - Janvier 2020</oddFooter>
  </headerFooter>
  <drawing r:id="rId1"/>
</worksheet>
</file>

<file path=xl/worksheets/sheet2.xml><?xml version="1.0" encoding="utf-8"?>
<worksheet xmlns="http://schemas.openxmlformats.org/spreadsheetml/2006/main" xmlns:r="http://schemas.openxmlformats.org/officeDocument/2006/relationships">
  <dimension ref="A1:O97"/>
  <sheetViews>
    <sheetView zoomScalePageLayoutView="0" workbookViewId="0" topLeftCell="A6">
      <selection activeCell="C83" sqref="A83:C83"/>
    </sheetView>
  </sheetViews>
  <sheetFormatPr defaultColWidth="11.00390625" defaultRowHeight="12.75"/>
  <cols>
    <col min="1" max="1" width="11.140625" style="0" customWidth="1"/>
    <col min="2" max="2" width="11.00390625" style="0" customWidth="1"/>
    <col min="3" max="3" width="10.00390625" style="0" customWidth="1"/>
    <col min="4" max="4" width="6.140625" style="0" customWidth="1"/>
    <col min="5" max="5" width="11.00390625" style="0" customWidth="1"/>
    <col min="6" max="6" width="10.00390625" style="0" customWidth="1"/>
    <col min="7" max="7" width="6.421875" style="0" customWidth="1"/>
    <col min="8" max="8" width="11.00390625" style="0" customWidth="1"/>
    <col min="9" max="9" width="10.00390625" style="0" customWidth="1"/>
    <col min="10" max="10" width="6.57421875" style="0" customWidth="1"/>
    <col min="11" max="11" width="19.57421875" style="0" customWidth="1"/>
    <col min="12" max="12" width="5.7109375" style="0" customWidth="1"/>
    <col min="13" max="13" width="1.421875" style="0" customWidth="1"/>
    <col min="14" max="14" width="19.00390625" style="0" customWidth="1"/>
    <col min="15" max="15" width="8.421875" style="0" customWidth="1"/>
  </cols>
  <sheetData>
    <row r="1" spans="1:15" ht="15.75">
      <c r="A1" s="141" t="s">
        <v>92</v>
      </c>
      <c r="B1" s="141"/>
      <c r="C1" s="141"/>
      <c r="D1" s="141"/>
      <c r="E1" s="141"/>
      <c r="F1" s="141"/>
      <c r="G1" s="141"/>
      <c r="H1" s="141"/>
      <c r="I1" s="141"/>
      <c r="J1" s="141"/>
      <c r="K1" s="141"/>
      <c r="L1" s="141"/>
      <c r="M1" s="141"/>
      <c r="N1" s="80"/>
      <c r="O1" s="80"/>
    </row>
    <row r="2" spans="1:15" ht="12.75" customHeight="1">
      <c r="A2" s="68" t="s">
        <v>60</v>
      </c>
      <c r="B2" s="138" t="s">
        <v>61</v>
      </c>
      <c r="C2" s="138"/>
      <c r="D2" s="138"/>
      <c r="E2" s="138" t="s">
        <v>62</v>
      </c>
      <c r="F2" s="138"/>
      <c r="G2" s="138"/>
      <c r="H2" s="138" t="s">
        <v>63</v>
      </c>
      <c r="I2" s="138"/>
      <c r="J2" s="138"/>
      <c r="K2" s="138" t="s">
        <v>64</v>
      </c>
      <c r="L2" s="138"/>
      <c r="M2" s="138"/>
      <c r="N2" s="138" t="s">
        <v>91</v>
      </c>
      <c r="O2" s="138"/>
    </row>
    <row r="3" spans="1:15" ht="12.75" customHeight="1">
      <c r="A3" s="69" t="s">
        <v>5</v>
      </c>
      <c r="B3" s="135" t="s">
        <v>65</v>
      </c>
      <c r="C3" s="135"/>
      <c r="D3" s="135"/>
      <c r="E3" s="135" t="s">
        <v>56</v>
      </c>
      <c r="F3" s="135"/>
      <c r="G3" s="135"/>
      <c r="H3" s="135" t="s">
        <v>67</v>
      </c>
      <c r="I3" s="135"/>
      <c r="J3" s="135"/>
      <c r="K3" s="135" t="s">
        <v>96</v>
      </c>
      <c r="L3" s="135"/>
      <c r="M3" s="135"/>
      <c r="N3" s="135" t="s">
        <v>86</v>
      </c>
      <c r="O3" s="135"/>
    </row>
    <row r="4" spans="1:15" ht="12.75" customHeight="1">
      <c r="A4" s="136" t="s">
        <v>69</v>
      </c>
      <c r="B4" s="135" t="s">
        <v>70</v>
      </c>
      <c r="C4" s="135"/>
      <c r="D4" s="135"/>
      <c r="E4" s="135" t="s">
        <v>95</v>
      </c>
      <c r="F4" s="135"/>
      <c r="G4" s="135"/>
      <c r="H4" s="135" t="s">
        <v>105</v>
      </c>
      <c r="I4" s="135"/>
      <c r="J4" s="135"/>
      <c r="K4" s="135" t="s">
        <v>112</v>
      </c>
      <c r="L4" s="135"/>
      <c r="M4" s="135"/>
      <c r="N4" s="135" t="s">
        <v>97</v>
      </c>
      <c r="O4" s="135"/>
    </row>
    <row r="5" spans="1:15" ht="96" customHeight="1">
      <c r="A5" s="136"/>
      <c r="B5" s="135"/>
      <c r="C5" s="135"/>
      <c r="D5" s="135"/>
      <c r="E5" s="135"/>
      <c r="F5" s="135"/>
      <c r="G5" s="135"/>
      <c r="H5" s="135"/>
      <c r="I5" s="135"/>
      <c r="J5" s="135"/>
      <c r="K5" s="135"/>
      <c r="L5" s="135"/>
      <c r="M5" s="135"/>
      <c r="N5" s="135"/>
      <c r="O5" s="135"/>
    </row>
    <row r="6" spans="1:15" ht="12.75" customHeight="1">
      <c r="A6" s="5" t="s">
        <v>73</v>
      </c>
      <c r="B6" s="134">
        <v>7.6</v>
      </c>
      <c r="C6" s="134"/>
      <c r="D6" s="4">
        <v>0.027777777777777776</v>
      </c>
      <c r="E6" s="135">
        <v>11.6</v>
      </c>
      <c r="F6" s="135"/>
      <c r="G6" s="4">
        <v>0.041666666666666664</v>
      </c>
      <c r="H6" s="135">
        <v>9.6</v>
      </c>
      <c r="I6" s="135"/>
      <c r="J6" s="4">
        <v>0.034722222222222224</v>
      </c>
      <c r="K6" s="70">
        <v>9</v>
      </c>
      <c r="L6" s="147">
        <v>0.03194444444444445</v>
      </c>
      <c r="M6" s="147"/>
      <c r="N6" s="70">
        <v>15.1</v>
      </c>
      <c r="O6" s="4">
        <v>0.052083333333333336</v>
      </c>
    </row>
    <row r="7" spans="1:13" ht="12.75" customHeight="1">
      <c r="A7" s="6" t="s">
        <v>74</v>
      </c>
      <c r="B7" s="73">
        <f>B6+E6+H6+K6+N6</f>
        <v>52.9</v>
      </c>
      <c r="C7" s="76">
        <f>D6+G6+J6+L6+O6</f>
        <v>0.18819444444444447</v>
      </c>
      <c r="D7" s="148"/>
      <c r="E7" s="148"/>
      <c r="F7" s="148"/>
      <c r="G7" s="148"/>
      <c r="H7" s="148"/>
      <c r="I7" s="148"/>
      <c r="J7" s="148"/>
      <c r="K7" s="148"/>
      <c r="L7" s="148"/>
      <c r="M7" s="148"/>
    </row>
    <row r="8" spans="1:15" ht="15.75" customHeight="1">
      <c r="A8" s="141" t="s">
        <v>75</v>
      </c>
      <c r="B8" s="141"/>
      <c r="C8" s="141"/>
      <c r="D8" s="141"/>
      <c r="E8" s="141"/>
      <c r="F8" s="141"/>
      <c r="G8" s="141"/>
      <c r="H8" s="141"/>
      <c r="I8" s="141"/>
      <c r="J8" s="141"/>
      <c r="K8" s="141"/>
      <c r="L8" s="141"/>
      <c r="M8" s="141"/>
      <c r="N8" s="80"/>
      <c r="O8" s="80"/>
    </row>
    <row r="9" spans="1:15" ht="12.75" customHeight="1">
      <c r="A9" s="68" t="s">
        <v>60</v>
      </c>
      <c r="B9" s="138" t="s">
        <v>61</v>
      </c>
      <c r="C9" s="138"/>
      <c r="D9" s="138"/>
      <c r="E9" s="138" t="s">
        <v>62</v>
      </c>
      <c r="F9" s="138"/>
      <c r="G9" s="138"/>
      <c r="H9" s="138" t="s">
        <v>63</v>
      </c>
      <c r="I9" s="138"/>
      <c r="J9" s="138"/>
      <c r="K9" s="138" t="s">
        <v>64</v>
      </c>
      <c r="L9" s="138"/>
      <c r="M9" s="138"/>
      <c r="N9" s="138" t="s">
        <v>91</v>
      </c>
      <c r="O9" s="138"/>
    </row>
    <row r="10" spans="1:15" ht="12.75" customHeight="1">
      <c r="A10" s="69" t="s">
        <v>5</v>
      </c>
      <c r="B10" s="135" t="s">
        <v>65</v>
      </c>
      <c r="C10" s="135"/>
      <c r="D10" s="135"/>
      <c r="E10" s="161" t="s">
        <v>101</v>
      </c>
      <c r="F10" s="161"/>
      <c r="G10" s="161"/>
      <c r="H10" s="135" t="s">
        <v>67</v>
      </c>
      <c r="I10" s="135"/>
      <c r="J10" s="135"/>
      <c r="K10" s="135" t="s">
        <v>96</v>
      </c>
      <c r="L10" s="135"/>
      <c r="M10" s="135"/>
      <c r="N10" s="135" t="s">
        <v>115</v>
      </c>
      <c r="O10" s="135"/>
    </row>
    <row r="11" spans="1:15" ht="12.75" customHeight="1">
      <c r="A11" s="136" t="s">
        <v>69</v>
      </c>
      <c r="B11" s="135" t="s">
        <v>100</v>
      </c>
      <c r="C11" s="135"/>
      <c r="D11" s="135"/>
      <c r="E11" s="160" t="s">
        <v>102</v>
      </c>
      <c r="F11" s="135"/>
      <c r="G11" s="135"/>
      <c r="H11" s="135" t="s">
        <v>104</v>
      </c>
      <c r="I11" s="135"/>
      <c r="J11" s="135"/>
      <c r="K11" s="135" t="s">
        <v>111</v>
      </c>
      <c r="L11" s="135"/>
      <c r="M11" s="135"/>
      <c r="N11" s="135" t="s">
        <v>103</v>
      </c>
      <c r="O11" s="135"/>
    </row>
    <row r="12" spans="1:15" ht="96" customHeight="1">
      <c r="A12" s="136"/>
      <c r="B12" s="135"/>
      <c r="C12" s="135"/>
      <c r="D12" s="135"/>
      <c r="E12" s="135"/>
      <c r="F12" s="135"/>
      <c r="G12" s="135"/>
      <c r="H12" s="135"/>
      <c r="I12" s="135"/>
      <c r="J12" s="135"/>
      <c r="K12" s="135"/>
      <c r="L12" s="135"/>
      <c r="M12" s="135"/>
      <c r="N12" s="135"/>
      <c r="O12" s="135"/>
    </row>
    <row r="13" spans="1:15" ht="12.75">
      <c r="A13" s="5" t="s">
        <v>73</v>
      </c>
      <c r="B13" s="134">
        <v>7.6</v>
      </c>
      <c r="C13" s="134"/>
      <c r="D13" s="4">
        <v>0.027777777777777776</v>
      </c>
      <c r="E13" s="135">
        <v>10</v>
      </c>
      <c r="F13" s="135"/>
      <c r="G13" s="4">
        <v>0.034722222222222224</v>
      </c>
      <c r="H13" s="135">
        <v>10.5</v>
      </c>
      <c r="I13" s="135"/>
      <c r="J13" s="4">
        <v>0.03819444444444445</v>
      </c>
      <c r="K13" s="70">
        <v>9.6</v>
      </c>
      <c r="L13" s="147">
        <v>0.034722222222222224</v>
      </c>
      <c r="M13" s="147"/>
      <c r="N13" s="70">
        <v>17.4</v>
      </c>
      <c r="O13" s="4">
        <v>0.0625</v>
      </c>
    </row>
    <row r="14" spans="1:13" ht="12.75">
      <c r="A14" s="6" t="s">
        <v>74</v>
      </c>
      <c r="B14" s="73">
        <f>B13+E13+H13+K13+N13</f>
        <v>55.1</v>
      </c>
      <c r="C14" s="76">
        <f>D13+G13+J13+L13+O13</f>
        <v>0.19791666666666669</v>
      </c>
      <c r="D14" s="148"/>
      <c r="E14" s="148"/>
      <c r="F14" s="148"/>
      <c r="G14" s="148"/>
      <c r="H14" s="148"/>
      <c r="I14" s="148"/>
      <c r="J14" s="148"/>
      <c r="K14" s="148"/>
      <c r="L14" s="148"/>
      <c r="M14" s="148"/>
    </row>
    <row r="15" spans="1:15" ht="15.75" customHeight="1">
      <c r="A15" s="141" t="s">
        <v>93</v>
      </c>
      <c r="B15" s="141"/>
      <c r="C15" s="141"/>
      <c r="D15" s="141"/>
      <c r="E15" s="141"/>
      <c r="F15" s="141"/>
      <c r="G15" s="141"/>
      <c r="H15" s="141"/>
      <c r="I15" s="141"/>
      <c r="J15" s="141"/>
      <c r="K15" s="141"/>
      <c r="L15" s="141"/>
      <c r="M15" s="141"/>
      <c r="N15" s="80"/>
      <c r="O15" s="80"/>
    </row>
    <row r="16" spans="1:15" ht="12.75" customHeight="1">
      <c r="A16" s="68" t="s">
        <v>60</v>
      </c>
      <c r="B16" s="138" t="s">
        <v>61</v>
      </c>
      <c r="C16" s="138"/>
      <c r="D16" s="138"/>
      <c r="E16" s="138" t="s">
        <v>62</v>
      </c>
      <c r="F16" s="138"/>
      <c r="G16" s="138"/>
      <c r="H16" s="138" t="s">
        <v>63</v>
      </c>
      <c r="I16" s="138"/>
      <c r="J16" s="138"/>
      <c r="K16" s="138" t="s">
        <v>64</v>
      </c>
      <c r="L16" s="138"/>
      <c r="M16" s="138"/>
      <c r="N16" s="138" t="s">
        <v>91</v>
      </c>
      <c r="O16" s="138"/>
    </row>
    <row r="17" spans="1:15" ht="12.75" customHeight="1">
      <c r="A17" s="69" t="s">
        <v>5</v>
      </c>
      <c r="B17" s="135" t="s">
        <v>65</v>
      </c>
      <c r="C17" s="135"/>
      <c r="D17" s="135"/>
      <c r="E17" s="135" t="s">
        <v>56</v>
      </c>
      <c r="F17" s="135"/>
      <c r="G17" s="135"/>
      <c r="H17" s="135" t="s">
        <v>67</v>
      </c>
      <c r="I17" s="135"/>
      <c r="J17" s="135"/>
      <c r="K17" s="135" t="s">
        <v>96</v>
      </c>
      <c r="L17" s="135"/>
      <c r="M17" s="135"/>
      <c r="N17" s="135" t="s">
        <v>115</v>
      </c>
      <c r="O17" s="135"/>
    </row>
    <row r="18" spans="1:15" ht="12.75" customHeight="1">
      <c r="A18" s="136" t="s">
        <v>69</v>
      </c>
      <c r="B18" s="135" t="s">
        <v>109</v>
      </c>
      <c r="C18" s="135"/>
      <c r="D18" s="135"/>
      <c r="E18" s="145" t="s">
        <v>106</v>
      </c>
      <c r="F18" s="145"/>
      <c r="G18" s="145"/>
      <c r="H18" s="145" t="s">
        <v>108</v>
      </c>
      <c r="I18" s="145"/>
      <c r="J18" s="145"/>
      <c r="K18" s="145" t="s">
        <v>113</v>
      </c>
      <c r="L18" s="145"/>
      <c r="M18" s="145"/>
      <c r="N18" s="145" t="s">
        <v>107</v>
      </c>
      <c r="O18" s="145"/>
    </row>
    <row r="19" spans="1:15" ht="96" customHeight="1">
      <c r="A19" s="136"/>
      <c r="B19" s="135"/>
      <c r="C19" s="135"/>
      <c r="D19" s="135"/>
      <c r="E19" s="145"/>
      <c r="F19" s="145"/>
      <c r="G19" s="145"/>
      <c r="H19" s="145"/>
      <c r="I19" s="145"/>
      <c r="J19" s="145"/>
      <c r="K19" s="145"/>
      <c r="L19" s="145"/>
      <c r="M19" s="145"/>
      <c r="N19" s="145"/>
      <c r="O19" s="145"/>
    </row>
    <row r="20" spans="1:15" ht="12.75">
      <c r="A20" s="6" t="s">
        <v>73</v>
      </c>
      <c r="B20" s="146">
        <v>7.6</v>
      </c>
      <c r="C20" s="146"/>
      <c r="D20" s="4">
        <v>0.027777777777777776</v>
      </c>
      <c r="E20" s="135">
        <v>11.1</v>
      </c>
      <c r="F20" s="135"/>
      <c r="G20" s="4">
        <v>0.041666666666666664</v>
      </c>
      <c r="H20" s="135">
        <v>12.5</v>
      </c>
      <c r="I20" s="135"/>
      <c r="J20" s="4">
        <v>0.04513888888888889</v>
      </c>
      <c r="K20" s="70">
        <v>9.6</v>
      </c>
      <c r="L20" s="147">
        <v>0.034722222222222224</v>
      </c>
      <c r="M20" s="147"/>
      <c r="N20" s="70">
        <v>20.2</v>
      </c>
      <c r="O20" s="4">
        <v>0.06944444444444443</v>
      </c>
    </row>
    <row r="21" spans="1:13" ht="12.75">
      <c r="A21" s="5" t="s">
        <v>74</v>
      </c>
      <c r="B21" s="71">
        <f>B20+E20+H20+K20+N20</f>
        <v>61</v>
      </c>
      <c r="C21" s="4">
        <f>D20+G20+J20+L20+O20</f>
        <v>0.21875</v>
      </c>
      <c r="D21" s="148"/>
      <c r="E21" s="148"/>
      <c r="F21" s="148"/>
      <c r="G21" s="148"/>
      <c r="H21" s="148"/>
      <c r="I21" s="148"/>
      <c r="J21" s="148"/>
      <c r="K21" s="148"/>
      <c r="L21" s="148"/>
      <c r="M21" s="148"/>
    </row>
    <row r="22" spans="1:13" ht="15.75" customHeight="1">
      <c r="A22" s="141" t="s">
        <v>94</v>
      </c>
      <c r="B22" s="141"/>
      <c r="C22" s="141"/>
      <c r="D22" s="141"/>
      <c r="E22" s="141"/>
      <c r="F22" s="141"/>
      <c r="G22" s="141"/>
      <c r="H22" s="141"/>
      <c r="I22" s="141"/>
      <c r="J22" s="141"/>
      <c r="K22" s="141"/>
      <c r="L22" s="141"/>
      <c r="M22" s="141"/>
    </row>
    <row r="23" spans="1:13" ht="12.75" customHeight="1">
      <c r="A23" s="68" t="s">
        <v>60</v>
      </c>
      <c r="B23" s="138" t="s">
        <v>61</v>
      </c>
      <c r="C23" s="138"/>
      <c r="D23" s="138"/>
      <c r="E23" s="139" t="s">
        <v>62</v>
      </c>
      <c r="F23" s="139"/>
      <c r="G23" s="139"/>
      <c r="H23" s="138" t="s">
        <v>63</v>
      </c>
      <c r="I23" s="138"/>
      <c r="J23" s="138"/>
      <c r="K23" s="165"/>
      <c r="L23" s="165"/>
      <c r="M23" s="165"/>
    </row>
    <row r="24" spans="1:13" ht="12.75" customHeight="1">
      <c r="A24" s="69" t="s">
        <v>5</v>
      </c>
      <c r="B24" s="135" t="s">
        <v>65</v>
      </c>
      <c r="C24" s="135"/>
      <c r="D24" s="135"/>
      <c r="E24" s="134" t="s">
        <v>56</v>
      </c>
      <c r="F24" s="134"/>
      <c r="G24" s="134"/>
      <c r="H24" s="135" t="s">
        <v>86</v>
      </c>
      <c r="I24" s="135"/>
      <c r="J24" s="135"/>
      <c r="K24" s="165"/>
      <c r="L24" s="165"/>
      <c r="M24" s="165"/>
    </row>
    <row r="25" spans="1:13" ht="12.75" customHeight="1">
      <c r="A25" s="136" t="s">
        <v>69</v>
      </c>
      <c r="B25" s="135" t="s">
        <v>89</v>
      </c>
      <c r="C25" s="135"/>
      <c r="D25" s="135"/>
      <c r="E25" s="134" t="s">
        <v>110</v>
      </c>
      <c r="F25" s="134"/>
      <c r="G25" s="134"/>
      <c r="H25" s="135" t="s">
        <v>114</v>
      </c>
      <c r="I25" s="135"/>
      <c r="J25" s="135"/>
      <c r="K25" s="165"/>
      <c r="L25" s="165"/>
      <c r="M25" s="165"/>
    </row>
    <row r="26" spans="1:13" ht="99" customHeight="1">
      <c r="A26" s="136"/>
      <c r="B26" s="135"/>
      <c r="C26" s="135"/>
      <c r="D26" s="135"/>
      <c r="E26" s="134"/>
      <c r="F26" s="134"/>
      <c r="G26" s="134"/>
      <c r="H26" s="135"/>
      <c r="I26" s="135"/>
      <c r="J26" s="135"/>
      <c r="K26" s="165"/>
      <c r="L26" s="165"/>
      <c r="M26" s="165"/>
    </row>
    <row r="27" spans="1:13" ht="12.75">
      <c r="A27" s="5" t="s">
        <v>73</v>
      </c>
      <c r="B27" s="134">
        <v>7.6</v>
      </c>
      <c r="C27" s="134"/>
      <c r="D27" s="4">
        <v>0.027777777777777776</v>
      </c>
      <c r="E27" s="135">
        <v>10</v>
      </c>
      <c r="F27" s="135"/>
      <c r="G27" s="17">
        <v>0.034722222222222224</v>
      </c>
      <c r="H27" s="135">
        <v>16.4</v>
      </c>
      <c r="I27" s="135"/>
      <c r="J27" s="4">
        <v>0.05902777777777778</v>
      </c>
      <c r="K27" s="165"/>
      <c r="L27" s="165"/>
      <c r="M27" s="165"/>
    </row>
    <row r="28" spans="1:13" ht="12.75">
      <c r="A28" s="6" t="s">
        <v>74</v>
      </c>
      <c r="B28" s="73">
        <f>B27+E27+H27+K27</f>
        <v>34</v>
      </c>
      <c r="C28" s="76">
        <f>D27+G27+J27+L27</f>
        <v>0.12152777777777779</v>
      </c>
      <c r="D28" s="148"/>
      <c r="E28" s="148"/>
      <c r="F28" s="148"/>
      <c r="G28" s="148"/>
      <c r="H28" s="148"/>
      <c r="I28" s="148"/>
      <c r="J28" s="148"/>
      <c r="K28" s="148"/>
      <c r="L28" s="148"/>
      <c r="M28" s="148"/>
    </row>
    <row r="29" spans="1:15" ht="15.75">
      <c r="A29" s="162" t="s">
        <v>142</v>
      </c>
      <c r="B29" s="163"/>
      <c r="C29" s="163"/>
      <c r="D29" s="163"/>
      <c r="E29" s="163"/>
      <c r="F29" s="163"/>
      <c r="G29" s="163"/>
      <c r="H29" s="163"/>
      <c r="I29" s="163"/>
      <c r="J29" s="163"/>
      <c r="K29" s="163"/>
      <c r="L29" s="163"/>
      <c r="M29" s="164"/>
      <c r="N29" s="80"/>
      <c r="O29" s="81"/>
    </row>
    <row r="30" spans="1:15" ht="12.75">
      <c r="A30" s="85" t="s">
        <v>60</v>
      </c>
      <c r="B30" s="166" t="s">
        <v>61</v>
      </c>
      <c r="C30" s="166"/>
      <c r="D30" s="166"/>
      <c r="E30" s="166" t="s">
        <v>62</v>
      </c>
      <c r="F30" s="166"/>
      <c r="G30" s="166"/>
      <c r="H30" s="166" t="s">
        <v>63</v>
      </c>
      <c r="I30" s="166"/>
      <c r="J30" s="166"/>
      <c r="K30" s="166" t="s">
        <v>64</v>
      </c>
      <c r="L30" s="166"/>
      <c r="M30" s="166"/>
      <c r="N30" s="166" t="s">
        <v>91</v>
      </c>
      <c r="O30" s="166"/>
    </row>
    <row r="31" spans="1:15" ht="12.75">
      <c r="A31" s="69" t="s">
        <v>5</v>
      </c>
      <c r="B31" s="167" t="s">
        <v>65</v>
      </c>
      <c r="C31" s="167"/>
      <c r="D31" s="167"/>
      <c r="E31" s="167" t="s">
        <v>141</v>
      </c>
      <c r="F31" s="167"/>
      <c r="G31" s="167"/>
      <c r="H31" s="167" t="s">
        <v>67</v>
      </c>
      <c r="I31" s="167"/>
      <c r="J31" s="167"/>
      <c r="K31" s="167" t="s">
        <v>96</v>
      </c>
      <c r="L31" s="167"/>
      <c r="M31" s="167"/>
      <c r="N31" s="167" t="s">
        <v>156</v>
      </c>
      <c r="O31" s="167"/>
    </row>
    <row r="32" spans="1:15" ht="12.75" customHeight="1">
      <c r="A32" s="136" t="s">
        <v>69</v>
      </c>
      <c r="B32" s="167" t="s">
        <v>160</v>
      </c>
      <c r="C32" s="167"/>
      <c r="D32" s="167"/>
      <c r="E32" s="167" t="s">
        <v>158</v>
      </c>
      <c r="F32" s="167"/>
      <c r="G32" s="167"/>
      <c r="H32" s="167" t="s">
        <v>157</v>
      </c>
      <c r="I32" s="167"/>
      <c r="J32" s="167"/>
      <c r="K32" s="167" t="s">
        <v>184</v>
      </c>
      <c r="L32" s="167"/>
      <c r="M32" s="167"/>
      <c r="N32" s="167" t="s">
        <v>159</v>
      </c>
      <c r="O32" s="167"/>
    </row>
    <row r="33" spans="1:15" ht="97.5" customHeight="1">
      <c r="A33" s="136"/>
      <c r="B33" s="167"/>
      <c r="C33" s="167"/>
      <c r="D33" s="167"/>
      <c r="E33" s="167"/>
      <c r="F33" s="167"/>
      <c r="G33" s="167"/>
      <c r="H33" s="167"/>
      <c r="I33" s="167"/>
      <c r="J33" s="167"/>
      <c r="K33" s="167"/>
      <c r="L33" s="167"/>
      <c r="M33" s="167"/>
      <c r="N33" s="167"/>
      <c r="O33" s="167"/>
    </row>
    <row r="34" spans="1:15" ht="12.75" customHeight="1">
      <c r="A34" s="5" t="s">
        <v>73</v>
      </c>
      <c r="B34" s="172">
        <v>7.6</v>
      </c>
      <c r="C34" s="172"/>
      <c r="D34" s="11">
        <v>0.027777777777777776</v>
      </c>
      <c r="E34" s="167">
        <v>12</v>
      </c>
      <c r="F34" s="167"/>
      <c r="G34" s="11">
        <v>0.04305555555555556</v>
      </c>
      <c r="H34" s="167">
        <v>10.5</v>
      </c>
      <c r="I34" s="167"/>
      <c r="J34" s="11">
        <v>0.03819444444444444</v>
      </c>
      <c r="K34" s="86">
        <v>9</v>
      </c>
      <c r="L34" s="168">
        <v>0.036111111111111115</v>
      </c>
      <c r="M34" s="168"/>
      <c r="N34" s="86">
        <v>22</v>
      </c>
      <c r="O34" s="11">
        <v>0.0763888888888889</v>
      </c>
    </row>
    <row r="35" spans="1:13" ht="12.75" customHeight="1">
      <c r="A35" s="6" t="s">
        <v>74</v>
      </c>
      <c r="B35" s="87">
        <f>B34+E34+H34+K34+N34</f>
        <v>61.1</v>
      </c>
      <c r="C35" s="88">
        <f>D34+G34+J34+L34+O34</f>
        <v>0.2215277777777778</v>
      </c>
      <c r="D35" s="171"/>
      <c r="E35" s="171"/>
      <c r="F35" s="171"/>
      <c r="G35" s="171"/>
      <c r="H35" s="171"/>
      <c r="I35" s="171"/>
      <c r="J35" s="171"/>
      <c r="K35" s="171"/>
      <c r="L35" s="171"/>
      <c r="M35" s="171"/>
    </row>
    <row r="36" spans="1:15" ht="15.75">
      <c r="A36" s="162" t="s">
        <v>118</v>
      </c>
      <c r="B36" s="163"/>
      <c r="C36" s="163"/>
      <c r="D36" s="163"/>
      <c r="E36" s="163"/>
      <c r="F36" s="163"/>
      <c r="G36" s="163"/>
      <c r="H36" s="163"/>
      <c r="I36" s="163"/>
      <c r="J36" s="163"/>
      <c r="K36" s="163"/>
      <c r="L36" s="163"/>
      <c r="M36" s="164"/>
      <c r="N36" s="80"/>
      <c r="O36" s="81"/>
    </row>
    <row r="37" spans="1:15" ht="12.75">
      <c r="A37" s="69" t="s">
        <v>5</v>
      </c>
      <c r="B37" s="169" t="s">
        <v>65</v>
      </c>
      <c r="C37" s="169"/>
      <c r="D37" s="169"/>
      <c r="E37" s="169" t="s">
        <v>151</v>
      </c>
      <c r="F37" s="169"/>
      <c r="G37" s="169"/>
      <c r="H37" s="169" t="s">
        <v>67</v>
      </c>
      <c r="I37" s="169"/>
      <c r="J37" s="169"/>
      <c r="K37" s="169" t="s">
        <v>96</v>
      </c>
      <c r="L37" s="169"/>
      <c r="M37" s="169"/>
      <c r="N37" s="169" t="s">
        <v>146</v>
      </c>
      <c r="O37" s="169"/>
    </row>
    <row r="38" spans="1:15" ht="12.75">
      <c r="A38" s="136" t="s">
        <v>69</v>
      </c>
      <c r="B38" s="167" t="s">
        <v>121</v>
      </c>
      <c r="C38" s="167"/>
      <c r="D38" s="167"/>
      <c r="E38" s="190" t="s">
        <v>154</v>
      </c>
      <c r="F38" s="167"/>
      <c r="G38" s="167"/>
      <c r="H38" s="167" t="s">
        <v>155</v>
      </c>
      <c r="I38" s="167"/>
      <c r="J38" s="167"/>
      <c r="K38" s="167" t="s">
        <v>152</v>
      </c>
      <c r="L38" s="167"/>
      <c r="M38" s="167"/>
      <c r="N38" s="167" t="s">
        <v>153</v>
      </c>
      <c r="O38" s="167"/>
    </row>
    <row r="39" spans="1:15" ht="98.25" customHeight="1">
      <c r="A39" s="136"/>
      <c r="B39" s="167"/>
      <c r="C39" s="167"/>
      <c r="D39" s="173"/>
      <c r="E39" s="173"/>
      <c r="F39" s="173"/>
      <c r="G39" s="173"/>
      <c r="H39" s="173"/>
      <c r="I39" s="173"/>
      <c r="J39" s="173"/>
      <c r="K39" s="173"/>
      <c r="L39" s="173"/>
      <c r="M39" s="173"/>
      <c r="N39" s="173"/>
      <c r="O39" s="173"/>
    </row>
    <row r="40" spans="1:15" ht="15" customHeight="1">
      <c r="A40" s="6" t="s">
        <v>73</v>
      </c>
      <c r="B40" s="174">
        <v>7.6</v>
      </c>
      <c r="C40" s="174"/>
      <c r="D40" s="96">
        <v>0.027777777777777776</v>
      </c>
      <c r="E40" s="175">
        <v>12.6</v>
      </c>
      <c r="F40" s="175"/>
      <c r="G40" s="96">
        <v>0.044444444444444446</v>
      </c>
      <c r="H40" s="175">
        <v>11.5</v>
      </c>
      <c r="I40" s="175"/>
      <c r="J40" s="96">
        <v>0.041666666666666664</v>
      </c>
      <c r="K40" s="95">
        <v>9.7</v>
      </c>
      <c r="L40" s="170">
        <v>0.034722222222222224</v>
      </c>
      <c r="M40" s="170"/>
      <c r="N40" s="95">
        <v>22.5</v>
      </c>
      <c r="O40" s="96">
        <v>0.08333333333333333</v>
      </c>
    </row>
    <row r="41" spans="1:15" ht="13.5" customHeight="1">
      <c r="A41" s="84" t="s">
        <v>74</v>
      </c>
      <c r="B41" s="95">
        <f>B40+E40+H40+K40+N40</f>
        <v>63.9</v>
      </c>
      <c r="C41" s="96">
        <f>D40+G40+J40+L40+O40</f>
        <v>0.2319444444444444</v>
      </c>
      <c r="D41" s="191"/>
      <c r="E41" s="191"/>
      <c r="F41" s="191"/>
      <c r="G41" s="191"/>
      <c r="H41" s="191"/>
      <c r="I41" s="191"/>
      <c r="J41" s="191"/>
      <c r="K41" s="191"/>
      <c r="L41" s="191"/>
      <c r="M41" s="191"/>
      <c r="N41" s="28"/>
      <c r="O41" s="28"/>
    </row>
    <row r="42" spans="1:15" ht="15.75" customHeight="1">
      <c r="A42" s="149" t="s">
        <v>120</v>
      </c>
      <c r="B42" s="150"/>
      <c r="C42" s="150"/>
      <c r="D42" s="150"/>
      <c r="E42" s="150"/>
      <c r="F42" s="150"/>
      <c r="G42" s="150"/>
      <c r="H42" s="150"/>
      <c r="I42" s="150"/>
      <c r="J42" s="150"/>
      <c r="K42" s="150"/>
      <c r="L42" s="150"/>
      <c r="M42" s="150"/>
      <c r="N42" s="150"/>
      <c r="O42" s="102"/>
    </row>
    <row r="43" spans="1:15" ht="12.75">
      <c r="A43" s="85" t="s">
        <v>60</v>
      </c>
      <c r="B43" s="166" t="s">
        <v>61</v>
      </c>
      <c r="C43" s="166"/>
      <c r="D43" s="166"/>
      <c r="E43" s="166" t="s">
        <v>62</v>
      </c>
      <c r="F43" s="166"/>
      <c r="G43" s="166"/>
      <c r="H43" s="166" t="s">
        <v>63</v>
      </c>
      <c r="I43" s="166"/>
      <c r="J43" s="166"/>
      <c r="K43" s="166" t="s">
        <v>64</v>
      </c>
      <c r="L43" s="166"/>
      <c r="M43" s="166"/>
      <c r="N43" s="166" t="s">
        <v>91</v>
      </c>
      <c r="O43" s="166"/>
    </row>
    <row r="44" spans="1:15" ht="12.75">
      <c r="A44" s="69" t="s">
        <v>5</v>
      </c>
      <c r="B44" s="167" t="s">
        <v>65</v>
      </c>
      <c r="C44" s="167"/>
      <c r="D44" s="167"/>
      <c r="E44" s="167" t="s">
        <v>145</v>
      </c>
      <c r="F44" s="167"/>
      <c r="G44" s="167"/>
      <c r="H44" s="167" t="s">
        <v>67</v>
      </c>
      <c r="I44" s="167"/>
      <c r="J44" s="167"/>
      <c r="K44" s="167" t="s">
        <v>96</v>
      </c>
      <c r="L44" s="167"/>
      <c r="M44" s="167"/>
      <c r="N44" s="167" t="s">
        <v>146</v>
      </c>
      <c r="O44" s="167"/>
    </row>
    <row r="45" spans="1:15" ht="12.75">
      <c r="A45" s="136" t="s">
        <v>69</v>
      </c>
      <c r="B45" s="167" t="s">
        <v>122</v>
      </c>
      <c r="C45" s="167"/>
      <c r="D45" s="167"/>
      <c r="E45" s="173" t="s">
        <v>147</v>
      </c>
      <c r="F45" s="173"/>
      <c r="G45" s="173"/>
      <c r="H45" s="173" t="s">
        <v>149</v>
      </c>
      <c r="I45" s="173"/>
      <c r="J45" s="173"/>
      <c r="K45" s="173" t="s">
        <v>148</v>
      </c>
      <c r="L45" s="173"/>
      <c r="M45" s="173"/>
      <c r="N45" s="173" t="s">
        <v>150</v>
      </c>
      <c r="O45" s="173"/>
    </row>
    <row r="46" spans="1:15" ht="96" customHeight="1">
      <c r="A46" s="136"/>
      <c r="B46" s="167"/>
      <c r="C46" s="167"/>
      <c r="D46" s="167"/>
      <c r="E46" s="173"/>
      <c r="F46" s="173"/>
      <c r="G46" s="173"/>
      <c r="H46" s="173"/>
      <c r="I46" s="173"/>
      <c r="J46" s="173"/>
      <c r="K46" s="173"/>
      <c r="L46" s="173"/>
      <c r="M46" s="173"/>
      <c r="N46" s="173"/>
      <c r="O46" s="173"/>
    </row>
    <row r="47" spans="1:15" ht="12.75" customHeight="1">
      <c r="A47" s="6" t="s">
        <v>73</v>
      </c>
      <c r="B47" s="174">
        <v>7.6</v>
      </c>
      <c r="C47" s="174"/>
      <c r="D47" s="11">
        <v>0.027777777777777776</v>
      </c>
      <c r="E47" s="167">
        <v>12.3</v>
      </c>
      <c r="F47" s="167"/>
      <c r="G47" s="11">
        <v>0.04305555555555556</v>
      </c>
      <c r="H47" s="167">
        <v>13.4</v>
      </c>
      <c r="I47" s="167"/>
      <c r="J47" s="11">
        <v>0.04861111111111111</v>
      </c>
      <c r="K47" s="86">
        <v>9.6</v>
      </c>
      <c r="L47" s="168">
        <v>0.034722222222222224</v>
      </c>
      <c r="M47" s="168"/>
      <c r="N47" s="86">
        <v>24.3</v>
      </c>
      <c r="O47" s="11">
        <v>0.09027777777777778</v>
      </c>
    </row>
    <row r="48" spans="1:13" ht="12.75">
      <c r="A48" s="5" t="s">
        <v>74</v>
      </c>
      <c r="B48" s="8">
        <f>B47+E47+H47+K47+N47</f>
        <v>67.2</v>
      </c>
      <c r="C48" s="11">
        <f>D47+G47+J47+L47+O47</f>
        <v>0.24444444444444446</v>
      </c>
      <c r="D48" s="171"/>
      <c r="E48" s="171"/>
      <c r="F48" s="171"/>
      <c r="G48" s="171"/>
      <c r="H48" s="171"/>
      <c r="I48" s="171"/>
      <c r="J48" s="171"/>
      <c r="K48" s="171"/>
      <c r="L48" s="171"/>
      <c r="M48" s="171"/>
    </row>
    <row r="49" spans="1:13" ht="15.75">
      <c r="A49" s="162" t="s">
        <v>143</v>
      </c>
      <c r="B49" s="163"/>
      <c r="C49" s="163"/>
      <c r="D49" s="163"/>
      <c r="E49" s="163"/>
      <c r="F49" s="163"/>
      <c r="G49" s="163"/>
      <c r="H49" s="163"/>
      <c r="I49" s="163"/>
      <c r="J49" s="163"/>
      <c r="K49" s="163"/>
      <c r="L49" s="163"/>
      <c r="M49" s="164"/>
    </row>
    <row r="50" spans="1:13" ht="12.75">
      <c r="A50" s="68" t="s">
        <v>60</v>
      </c>
      <c r="B50" s="183" t="s">
        <v>61</v>
      </c>
      <c r="C50" s="184"/>
      <c r="D50" s="185"/>
      <c r="E50" s="183" t="s">
        <v>62</v>
      </c>
      <c r="F50" s="184"/>
      <c r="G50" s="185"/>
      <c r="H50" s="183" t="s">
        <v>63</v>
      </c>
      <c r="I50" s="184"/>
      <c r="J50" s="185"/>
      <c r="K50" s="186"/>
      <c r="L50" s="187"/>
      <c r="M50" s="187"/>
    </row>
    <row r="51" spans="1:13" ht="12.75">
      <c r="A51" s="69" t="s">
        <v>5</v>
      </c>
      <c r="B51" s="134" t="s">
        <v>65</v>
      </c>
      <c r="C51" s="188"/>
      <c r="D51" s="189"/>
      <c r="E51" s="134" t="s">
        <v>56</v>
      </c>
      <c r="F51" s="188"/>
      <c r="G51" s="189"/>
      <c r="H51" s="134" t="s">
        <v>51</v>
      </c>
      <c r="I51" s="188"/>
      <c r="J51" s="189"/>
      <c r="K51" s="181"/>
      <c r="L51" s="182"/>
      <c r="M51" s="182"/>
    </row>
    <row r="52" spans="1:13" ht="12.75">
      <c r="A52" s="154" t="s">
        <v>69</v>
      </c>
      <c r="B52" s="146" t="s">
        <v>89</v>
      </c>
      <c r="C52" s="176"/>
      <c r="D52" s="177"/>
      <c r="E52" s="146" t="s">
        <v>182</v>
      </c>
      <c r="F52" s="176"/>
      <c r="G52" s="177"/>
      <c r="H52" s="146" t="s">
        <v>161</v>
      </c>
      <c r="I52" s="176"/>
      <c r="J52" s="177"/>
      <c r="K52" s="181"/>
      <c r="L52" s="182"/>
      <c r="M52" s="182"/>
    </row>
    <row r="53" spans="1:13" ht="96" customHeight="1">
      <c r="A53" s="157"/>
      <c r="B53" s="178"/>
      <c r="C53" s="179"/>
      <c r="D53" s="180"/>
      <c r="E53" s="178"/>
      <c r="F53" s="179"/>
      <c r="G53" s="180"/>
      <c r="H53" s="178"/>
      <c r="I53" s="179"/>
      <c r="J53" s="180"/>
      <c r="K53" s="181"/>
      <c r="L53" s="182"/>
      <c r="M53" s="182"/>
    </row>
    <row r="54" spans="1:13" ht="12.75">
      <c r="A54" s="6" t="s">
        <v>73</v>
      </c>
      <c r="B54" s="146">
        <v>7.6</v>
      </c>
      <c r="C54" s="177"/>
      <c r="D54" s="4">
        <v>0.027777777777777776</v>
      </c>
      <c r="E54" s="134">
        <v>9.5</v>
      </c>
      <c r="F54" s="189"/>
      <c r="G54" s="4">
        <v>0.036111111111111115</v>
      </c>
      <c r="H54" s="134">
        <v>15.2</v>
      </c>
      <c r="I54" s="189"/>
      <c r="J54" s="4">
        <v>0.05555555555555555</v>
      </c>
      <c r="K54" s="181"/>
      <c r="L54" s="182"/>
      <c r="M54" s="182"/>
    </row>
    <row r="55" spans="1:13" ht="12.75">
      <c r="A55" s="84" t="s">
        <v>74</v>
      </c>
      <c r="B55" s="82">
        <f>B54+E54+H54+K54</f>
        <v>32.3</v>
      </c>
      <c r="C55" s="83">
        <f>D54+G54+J54+L54</f>
        <v>0.11944444444444444</v>
      </c>
      <c r="D55" s="72"/>
      <c r="E55" s="75"/>
      <c r="F55" s="75"/>
      <c r="G55" s="72"/>
      <c r="H55" s="75"/>
      <c r="I55" s="75"/>
      <c r="J55" s="72"/>
      <c r="K55" s="75"/>
      <c r="L55" s="72"/>
      <c r="M55" s="75"/>
    </row>
    <row r="56" spans="1:15" ht="15.75">
      <c r="A56" s="149" t="s">
        <v>230</v>
      </c>
      <c r="B56" s="150"/>
      <c r="C56" s="150"/>
      <c r="D56" s="150"/>
      <c r="E56" s="150"/>
      <c r="F56" s="150"/>
      <c r="G56" s="150"/>
      <c r="H56" s="150"/>
      <c r="I56" s="150"/>
      <c r="J56" s="150"/>
      <c r="K56" s="150"/>
      <c r="L56" s="150"/>
      <c r="M56" s="150"/>
      <c r="N56" s="150"/>
      <c r="O56" s="151"/>
    </row>
    <row r="57" spans="1:15" ht="12.75">
      <c r="A57" s="68" t="s">
        <v>60</v>
      </c>
      <c r="B57" s="138" t="s">
        <v>61</v>
      </c>
      <c r="C57" s="138"/>
      <c r="D57" s="138"/>
      <c r="E57" s="138" t="s">
        <v>62</v>
      </c>
      <c r="F57" s="138"/>
      <c r="G57" s="138"/>
      <c r="H57" s="138" t="s">
        <v>63</v>
      </c>
      <c r="I57" s="138"/>
      <c r="J57" s="138"/>
      <c r="K57" s="138" t="s">
        <v>64</v>
      </c>
      <c r="L57" s="138"/>
      <c r="M57" s="138"/>
      <c r="N57" s="138" t="s">
        <v>91</v>
      </c>
      <c r="O57" s="138"/>
    </row>
    <row r="58" spans="1:15" ht="12.75">
      <c r="A58" s="69" t="s">
        <v>5</v>
      </c>
      <c r="B58" s="135" t="s">
        <v>65</v>
      </c>
      <c r="C58" s="135"/>
      <c r="D58" s="135"/>
      <c r="E58" s="135" t="s">
        <v>145</v>
      </c>
      <c r="F58" s="135"/>
      <c r="G58" s="135"/>
      <c r="H58" s="135" t="s">
        <v>67</v>
      </c>
      <c r="I58" s="135"/>
      <c r="J58" s="135"/>
      <c r="K58" s="135" t="s">
        <v>96</v>
      </c>
      <c r="L58" s="135"/>
      <c r="M58" s="135"/>
      <c r="N58" s="135" t="s">
        <v>146</v>
      </c>
      <c r="O58" s="135"/>
    </row>
    <row r="59" spans="1:15" ht="12.75">
      <c r="A59" s="136" t="s">
        <v>69</v>
      </c>
      <c r="B59" s="135" t="s">
        <v>197</v>
      </c>
      <c r="C59" s="135"/>
      <c r="D59" s="135"/>
      <c r="E59" s="135" t="s">
        <v>214</v>
      </c>
      <c r="F59" s="135"/>
      <c r="G59" s="135"/>
      <c r="H59" s="135" t="s">
        <v>216</v>
      </c>
      <c r="I59" s="135"/>
      <c r="J59" s="135"/>
      <c r="K59" s="135" t="s">
        <v>200</v>
      </c>
      <c r="L59" s="135"/>
      <c r="M59" s="135"/>
      <c r="N59" s="135" t="s">
        <v>222</v>
      </c>
      <c r="O59" s="135"/>
    </row>
    <row r="60" spans="1:15" ht="96" customHeight="1">
      <c r="A60" s="154"/>
      <c r="B60" s="145"/>
      <c r="C60" s="145"/>
      <c r="D60" s="145"/>
      <c r="E60" s="145"/>
      <c r="F60" s="145"/>
      <c r="G60" s="145"/>
      <c r="H60" s="145"/>
      <c r="I60" s="145"/>
      <c r="J60" s="145"/>
      <c r="K60" s="145"/>
      <c r="L60" s="145"/>
      <c r="M60" s="145"/>
      <c r="N60" s="145"/>
      <c r="O60" s="145"/>
    </row>
    <row r="61" spans="1:15" ht="12.75">
      <c r="A61" s="84" t="s">
        <v>73</v>
      </c>
      <c r="B61" s="152">
        <v>7.6</v>
      </c>
      <c r="C61" s="152"/>
      <c r="D61" s="83">
        <v>0.027777777777777776</v>
      </c>
      <c r="E61" s="152">
        <v>13.1</v>
      </c>
      <c r="F61" s="152"/>
      <c r="G61" s="83">
        <v>0.04513888888888889</v>
      </c>
      <c r="H61" s="152">
        <v>13.3</v>
      </c>
      <c r="I61" s="152"/>
      <c r="J61" s="83">
        <v>0.04861111111111111</v>
      </c>
      <c r="K61" s="82">
        <v>11.5</v>
      </c>
      <c r="L61" s="153">
        <v>0.04375</v>
      </c>
      <c r="M61" s="153"/>
      <c r="N61" s="82">
        <v>26.5</v>
      </c>
      <c r="O61" s="83">
        <v>0.09375</v>
      </c>
    </row>
    <row r="62" spans="1:15" ht="12.75">
      <c r="A62" s="84" t="s">
        <v>74</v>
      </c>
      <c r="B62" s="103">
        <f>B61+E61+H61+K61+N61</f>
        <v>72</v>
      </c>
      <c r="C62" s="104">
        <f>D61+G61+J61+L61+O61</f>
        <v>0.25902777777777775</v>
      </c>
      <c r="D62" s="148"/>
      <c r="E62" s="148"/>
      <c r="F62" s="148"/>
      <c r="G62" s="148"/>
      <c r="H62" s="148"/>
      <c r="I62" s="148"/>
      <c r="J62" s="148"/>
      <c r="K62" s="148"/>
      <c r="L62" s="148"/>
      <c r="M62" s="148"/>
      <c r="N62" s="28"/>
      <c r="O62" s="28"/>
    </row>
    <row r="63" spans="1:15" ht="15.75">
      <c r="A63" s="158" t="s">
        <v>231</v>
      </c>
      <c r="B63" s="158"/>
      <c r="C63" s="158"/>
      <c r="D63" s="158"/>
      <c r="E63" s="158"/>
      <c r="F63" s="158"/>
      <c r="G63" s="158"/>
      <c r="H63" s="158"/>
      <c r="I63" s="158"/>
      <c r="J63" s="158"/>
      <c r="K63" s="158"/>
      <c r="L63" s="158"/>
      <c r="M63" s="158"/>
      <c r="N63" s="158"/>
      <c r="O63" s="158"/>
    </row>
    <row r="64" spans="1:15" ht="12.75">
      <c r="A64" s="100" t="s">
        <v>60</v>
      </c>
      <c r="B64" s="159" t="s">
        <v>61</v>
      </c>
      <c r="C64" s="159"/>
      <c r="D64" s="159"/>
      <c r="E64" s="159" t="s">
        <v>62</v>
      </c>
      <c r="F64" s="159"/>
      <c r="G64" s="159"/>
      <c r="H64" s="159" t="s">
        <v>63</v>
      </c>
      <c r="I64" s="159"/>
      <c r="J64" s="159"/>
      <c r="K64" s="159" t="s">
        <v>64</v>
      </c>
      <c r="L64" s="159"/>
      <c r="M64" s="159"/>
      <c r="N64" s="159" t="s">
        <v>91</v>
      </c>
      <c r="O64" s="159"/>
    </row>
    <row r="65" spans="1:15" ht="12.75">
      <c r="A65" s="84" t="s">
        <v>5</v>
      </c>
      <c r="B65" s="152" t="s">
        <v>65</v>
      </c>
      <c r="C65" s="152"/>
      <c r="D65" s="152"/>
      <c r="E65" s="152" t="s">
        <v>194</v>
      </c>
      <c r="F65" s="152"/>
      <c r="G65" s="152"/>
      <c r="H65" s="152" t="s">
        <v>67</v>
      </c>
      <c r="I65" s="152"/>
      <c r="J65" s="152"/>
      <c r="K65" s="152" t="s">
        <v>195</v>
      </c>
      <c r="L65" s="152"/>
      <c r="M65" s="152"/>
      <c r="N65" s="152" t="s">
        <v>196</v>
      </c>
      <c r="O65" s="152"/>
    </row>
    <row r="66" spans="1:15" ht="12.75">
      <c r="A66" s="157" t="s">
        <v>69</v>
      </c>
      <c r="B66" s="155" t="s">
        <v>197</v>
      </c>
      <c r="C66" s="155"/>
      <c r="D66" s="155"/>
      <c r="E66" s="155" t="s">
        <v>213</v>
      </c>
      <c r="F66" s="155"/>
      <c r="G66" s="155"/>
      <c r="H66" s="155" t="s">
        <v>217</v>
      </c>
      <c r="I66" s="155"/>
      <c r="J66" s="155"/>
      <c r="K66" s="155" t="s">
        <v>198</v>
      </c>
      <c r="L66" s="155"/>
      <c r="M66" s="155"/>
      <c r="N66" s="156" t="s">
        <v>199</v>
      </c>
      <c r="O66" s="155"/>
    </row>
    <row r="67" spans="1:15" ht="96" customHeight="1">
      <c r="A67" s="136"/>
      <c r="B67" s="135"/>
      <c r="C67" s="135"/>
      <c r="D67" s="135"/>
      <c r="E67" s="135"/>
      <c r="F67" s="135"/>
      <c r="G67" s="135"/>
      <c r="H67" s="135"/>
      <c r="I67" s="135"/>
      <c r="J67" s="135"/>
      <c r="K67" s="135"/>
      <c r="L67" s="135"/>
      <c r="M67" s="135"/>
      <c r="N67" s="135"/>
      <c r="O67" s="135"/>
    </row>
    <row r="68" spans="1:15" ht="12.75">
      <c r="A68" s="5" t="s">
        <v>73</v>
      </c>
      <c r="B68" s="134">
        <v>7.6</v>
      </c>
      <c r="C68" s="134"/>
      <c r="D68" s="4">
        <v>0.027777777777777776</v>
      </c>
      <c r="E68" s="135">
        <v>13</v>
      </c>
      <c r="F68" s="135"/>
      <c r="G68" s="4">
        <v>0.041666666666666664</v>
      </c>
      <c r="H68" s="135">
        <v>13.3</v>
      </c>
      <c r="I68" s="135"/>
      <c r="J68" s="4">
        <v>0.04861111111111111</v>
      </c>
      <c r="K68" s="70">
        <v>7.6</v>
      </c>
      <c r="L68" s="147">
        <v>0.027777777777777776</v>
      </c>
      <c r="M68" s="147"/>
      <c r="N68" s="70">
        <v>25.5</v>
      </c>
      <c r="O68" s="4">
        <v>0.08333333333333333</v>
      </c>
    </row>
    <row r="69" spans="1:13" ht="12.75">
      <c r="A69" s="6" t="s">
        <v>74</v>
      </c>
      <c r="B69" s="73">
        <f>B68+E68+H68+K68+N68</f>
        <v>67</v>
      </c>
      <c r="C69" s="76">
        <f>D68+G68+J68+L68+O68</f>
        <v>0.22916666666666663</v>
      </c>
      <c r="D69" s="148"/>
      <c r="E69" s="148"/>
      <c r="F69" s="148"/>
      <c r="G69" s="148"/>
      <c r="H69" s="148"/>
      <c r="I69" s="148"/>
      <c r="J69" s="148"/>
      <c r="K69" s="148"/>
      <c r="L69" s="148"/>
      <c r="M69" s="148"/>
    </row>
    <row r="70" spans="1:15" ht="15.75">
      <c r="A70" s="149" t="s">
        <v>203</v>
      </c>
      <c r="B70" s="150"/>
      <c r="C70" s="150"/>
      <c r="D70" s="150"/>
      <c r="E70" s="150"/>
      <c r="F70" s="150"/>
      <c r="G70" s="150"/>
      <c r="H70" s="150"/>
      <c r="I70" s="150"/>
      <c r="J70" s="150"/>
      <c r="K70" s="150"/>
      <c r="L70" s="150"/>
      <c r="M70" s="150"/>
      <c r="N70" s="150"/>
      <c r="O70" s="151"/>
    </row>
    <row r="71" spans="1:15" ht="12.75">
      <c r="A71" s="68" t="s">
        <v>60</v>
      </c>
      <c r="B71" s="138" t="s">
        <v>61</v>
      </c>
      <c r="C71" s="138"/>
      <c r="D71" s="138"/>
      <c r="E71" s="138" t="s">
        <v>62</v>
      </c>
      <c r="F71" s="138"/>
      <c r="G71" s="138"/>
      <c r="H71" s="138" t="s">
        <v>63</v>
      </c>
      <c r="I71" s="138"/>
      <c r="J71" s="138"/>
      <c r="K71" s="138" t="s">
        <v>64</v>
      </c>
      <c r="L71" s="138"/>
      <c r="M71" s="138"/>
      <c r="N71" s="138" t="s">
        <v>91</v>
      </c>
      <c r="O71" s="138"/>
    </row>
    <row r="72" spans="1:15" ht="12.75">
      <c r="A72" s="69" t="s">
        <v>5</v>
      </c>
      <c r="B72" s="135" t="s">
        <v>67</v>
      </c>
      <c r="C72" s="135"/>
      <c r="D72" s="135"/>
      <c r="E72" s="135" t="s">
        <v>218</v>
      </c>
      <c r="F72" s="135"/>
      <c r="G72" s="135"/>
      <c r="H72" s="135" t="s">
        <v>96</v>
      </c>
      <c r="I72" s="135"/>
      <c r="J72" s="135"/>
      <c r="K72" s="135" t="s">
        <v>67</v>
      </c>
      <c r="L72" s="135"/>
      <c r="M72" s="135"/>
      <c r="N72" s="135" t="s">
        <v>146</v>
      </c>
      <c r="O72" s="135"/>
    </row>
    <row r="73" spans="1:15" ht="12.75">
      <c r="A73" s="136" t="s">
        <v>69</v>
      </c>
      <c r="B73" s="135" t="s">
        <v>244</v>
      </c>
      <c r="C73" s="135"/>
      <c r="D73" s="135"/>
      <c r="E73" s="145" t="s">
        <v>215</v>
      </c>
      <c r="F73" s="145"/>
      <c r="G73" s="145"/>
      <c r="H73" s="145" t="s">
        <v>220</v>
      </c>
      <c r="I73" s="145"/>
      <c r="J73" s="145"/>
      <c r="K73" s="145" t="s">
        <v>221</v>
      </c>
      <c r="L73" s="145"/>
      <c r="M73" s="145"/>
      <c r="N73" s="145" t="s">
        <v>236</v>
      </c>
      <c r="O73" s="145"/>
    </row>
    <row r="74" spans="1:15" ht="96" customHeight="1">
      <c r="A74" s="136"/>
      <c r="B74" s="135"/>
      <c r="C74" s="135"/>
      <c r="D74" s="135"/>
      <c r="E74" s="145"/>
      <c r="F74" s="145"/>
      <c r="G74" s="145"/>
      <c r="H74" s="145"/>
      <c r="I74" s="145"/>
      <c r="J74" s="145"/>
      <c r="K74" s="145"/>
      <c r="L74" s="145"/>
      <c r="M74" s="145"/>
      <c r="N74" s="145"/>
      <c r="O74" s="145"/>
    </row>
    <row r="75" spans="1:15" ht="12.75">
      <c r="A75" s="6" t="s">
        <v>73</v>
      </c>
      <c r="B75" s="146">
        <v>7.6</v>
      </c>
      <c r="C75" s="146"/>
      <c r="D75" s="4">
        <v>0.027777777777777776</v>
      </c>
      <c r="E75" s="135">
        <v>10</v>
      </c>
      <c r="F75" s="135"/>
      <c r="G75" s="4">
        <v>0.034722222222222224</v>
      </c>
      <c r="H75" s="135">
        <v>11.7</v>
      </c>
      <c r="I75" s="135"/>
      <c r="J75" s="4">
        <v>0.04513888888888889</v>
      </c>
      <c r="K75" s="70">
        <v>14.4</v>
      </c>
      <c r="L75" s="147">
        <v>0.052083333333333336</v>
      </c>
      <c r="M75" s="147"/>
      <c r="N75" s="70">
        <v>28.4</v>
      </c>
      <c r="O75" s="4">
        <v>0.10069444444444443</v>
      </c>
    </row>
    <row r="76" spans="1:13" ht="12.75">
      <c r="A76" s="5" t="s">
        <v>74</v>
      </c>
      <c r="B76" s="71">
        <f>B75+E75+H75+K75+N75</f>
        <v>72.1</v>
      </c>
      <c r="C76" s="4">
        <f>D75+G75+J75+L75+O75</f>
        <v>0.2604166666666667</v>
      </c>
      <c r="D76" s="148"/>
      <c r="E76" s="148"/>
      <c r="F76" s="148"/>
      <c r="G76" s="148"/>
      <c r="H76" s="148"/>
      <c r="I76" s="148"/>
      <c r="J76" s="148"/>
      <c r="K76" s="148"/>
      <c r="L76" s="148"/>
      <c r="M76" s="148"/>
    </row>
    <row r="77" spans="1:13" ht="15.75">
      <c r="A77" s="141" t="s">
        <v>204</v>
      </c>
      <c r="B77" s="141"/>
      <c r="C77" s="141"/>
      <c r="D77" s="141"/>
      <c r="E77" s="141"/>
      <c r="F77" s="141"/>
      <c r="G77" s="141"/>
      <c r="H77" s="141"/>
      <c r="I77" s="141"/>
      <c r="J77" s="141"/>
      <c r="K77" s="141"/>
      <c r="L77" s="141"/>
      <c r="M77" s="141"/>
    </row>
    <row r="78" spans="1:13" ht="12.75">
      <c r="A78" s="68" t="s">
        <v>60</v>
      </c>
      <c r="B78" s="140" t="s">
        <v>61</v>
      </c>
      <c r="C78" s="140"/>
      <c r="D78" s="140"/>
      <c r="E78" s="140" t="s">
        <v>62</v>
      </c>
      <c r="F78" s="140"/>
      <c r="G78" s="140"/>
      <c r="H78" s="140" t="s">
        <v>63</v>
      </c>
      <c r="I78" s="140"/>
      <c r="J78" s="140"/>
      <c r="K78" s="140" t="s">
        <v>64</v>
      </c>
      <c r="L78" s="140"/>
      <c r="M78" s="140"/>
    </row>
    <row r="79" spans="1:13" ht="12.75">
      <c r="A79" s="69" t="s">
        <v>5</v>
      </c>
      <c r="B79" s="135" t="s">
        <v>65</v>
      </c>
      <c r="C79" s="135"/>
      <c r="D79" s="135"/>
      <c r="E79" s="135" t="s">
        <v>201</v>
      </c>
      <c r="F79" s="135"/>
      <c r="G79" s="135"/>
      <c r="H79" s="135" t="s">
        <v>51</v>
      </c>
      <c r="I79" s="135"/>
      <c r="J79" s="135"/>
      <c r="K79" s="135" t="s">
        <v>202</v>
      </c>
      <c r="L79" s="135"/>
      <c r="M79" s="135"/>
    </row>
    <row r="80" spans="1:13" ht="12.75">
      <c r="A80" s="136" t="s">
        <v>69</v>
      </c>
      <c r="B80" s="135" t="s">
        <v>89</v>
      </c>
      <c r="C80" s="135"/>
      <c r="D80" s="135"/>
      <c r="E80" s="145" t="s">
        <v>223</v>
      </c>
      <c r="F80" s="145"/>
      <c r="G80" s="145"/>
      <c r="H80" s="145" t="s">
        <v>219</v>
      </c>
      <c r="I80" s="145"/>
      <c r="J80" s="145"/>
      <c r="K80" s="145" t="s">
        <v>224</v>
      </c>
      <c r="L80" s="145"/>
      <c r="M80" s="145"/>
    </row>
    <row r="81" spans="1:13" ht="96" customHeight="1">
      <c r="A81" s="136"/>
      <c r="B81" s="135"/>
      <c r="C81" s="135"/>
      <c r="D81" s="135"/>
      <c r="E81" s="145"/>
      <c r="F81" s="145"/>
      <c r="G81" s="145"/>
      <c r="H81" s="145"/>
      <c r="I81" s="145"/>
      <c r="J81" s="145"/>
      <c r="K81" s="145"/>
      <c r="L81" s="145"/>
      <c r="M81" s="145"/>
    </row>
    <row r="82" spans="1:13" ht="12.75">
      <c r="A82" s="6" t="s">
        <v>73</v>
      </c>
      <c r="B82" s="146">
        <v>7.6</v>
      </c>
      <c r="C82" s="146"/>
      <c r="D82" s="4">
        <v>0.027777777777777776</v>
      </c>
      <c r="E82" s="135">
        <v>12</v>
      </c>
      <c r="F82" s="135"/>
      <c r="G82" s="4">
        <v>0.041666666666666664</v>
      </c>
      <c r="H82" s="135">
        <v>7.6</v>
      </c>
      <c r="I82" s="135"/>
      <c r="J82" s="4">
        <v>0.027777777777777776</v>
      </c>
      <c r="K82" s="70">
        <v>19.2</v>
      </c>
      <c r="L82" s="147">
        <v>0.06944444444444445</v>
      </c>
      <c r="M82" s="147"/>
    </row>
    <row r="83" spans="1:13" ht="12.75">
      <c r="A83" s="84" t="s">
        <v>74</v>
      </c>
      <c r="B83" s="82">
        <f>B82+E82+H82+K82</f>
        <v>46.400000000000006</v>
      </c>
      <c r="C83" s="83">
        <f>D82+G82+J82+L82</f>
        <v>0.16666666666666669</v>
      </c>
      <c r="D83" s="72"/>
      <c r="E83" s="75"/>
      <c r="F83" s="75"/>
      <c r="G83" s="72"/>
      <c r="H83" s="75"/>
      <c r="I83" s="75"/>
      <c r="J83" s="72"/>
      <c r="K83" s="75"/>
      <c r="L83" s="72"/>
      <c r="M83" s="75"/>
    </row>
    <row r="84" spans="1:13" ht="15.75">
      <c r="A84" s="142" t="s">
        <v>211</v>
      </c>
      <c r="B84" s="143"/>
      <c r="C84" s="143"/>
      <c r="D84" s="143"/>
      <c r="E84" s="143"/>
      <c r="F84" s="143"/>
      <c r="G84" s="143"/>
      <c r="H84" s="143"/>
      <c r="I84" s="143"/>
      <c r="J84" s="143"/>
      <c r="K84" s="143"/>
      <c r="L84" s="143"/>
      <c r="M84" s="144"/>
    </row>
    <row r="85" spans="1:13" ht="12.75">
      <c r="A85" s="68" t="s">
        <v>60</v>
      </c>
      <c r="B85" s="138" t="s">
        <v>61</v>
      </c>
      <c r="C85" s="138"/>
      <c r="D85" s="138"/>
      <c r="E85" s="139" t="s">
        <v>62</v>
      </c>
      <c r="F85" s="139"/>
      <c r="G85" s="139"/>
      <c r="H85" s="138" t="s">
        <v>63</v>
      </c>
      <c r="I85" s="138"/>
      <c r="J85" s="138"/>
      <c r="K85" s="97"/>
      <c r="L85" s="97"/>
      <c r="M85" s="97"/>
    </row>
    <row r="86" spans="1:13" ht="12.75">
      <c r="A86" s="69" t="s">
        <v>5</v>
      </c>
      <c r="B86" s="135" t="s">
        <v>67</v>
      </c>
      <c r="C86" s="135"/>
      <c r="D86" s="135"/>
      <c r="E86" s="134" t="s">
        <v>145</v>
      </c>
      <c r="F86" s="134"/>
      <c r="G86" s="134"/>
      <c r="H86" s="135" t="s">
        <v>67</v>
      </c>
      <c r="I86" s="135"/>
      <c r="J86" s="135"/>
      <c r="K86" s="97"/>
      <c r="L86" s="97"/>
      <c r="M86" s="97"/>
    </row>
    <row r="87" spans="1:13" ht="12.75">
      <c r="A87" s="136" t="s">
        <v>69</v>
      </c>
      <c r="B87" s="135" t="s">
        <v>51</v>
      </c>
      <c r="C87" s="135"/>
      <c r="D87" s="135"/>
      <c r="E87" s="135" t="s">
        <v>205</v>
      </c>
      <c r="F87" s="135"/>
      <c r="G87" s="135"/>
      <c r="H87" s="135" t="s">
        <v>225</v>
      </c>
      <c r="I87" s="135"/>
      <c r="J87" s="135"/>
      <c r="K87" s="97"/>
      <c r="L87" s="97"/>
      <c r="M87" s="97"/>
    </row>
    <row r="88" spans="1:13" ht="96" customHeight="1">
      <c r="A88" s="136"/>
      <c r="B88" s="135"/>
      <c r="C88" s="135"/>
      <c r="D88" s="135"/>
      <c r="E88" s="135"/>
      <c r="F88" s="135"/>
      <c r="G88" s="135"/>
      <c r="H88" s="135"/>
      <c r="I88" s="135"/>
      <c r="J88" s="135"/>
      <c r="K88" s="97"/>
      <c r="L88" s="97"/>
      <c r="M88" s="97"/>
    </row>
    <row r="89" spans="1:13" ht="12.75">
      <c r="A89" s="5" t="s">
        <v>73</v>
      </c>
      <c r="B89" s="134">
        <v>7.6</v>
      </c>
      <c r="C89" s="134"/>
      <c r="D89" s="4">
        <v>0.027777777777777776</v>
      </c>
      <c r="E89" s="135">
        <v>10.1</v>
      </c>
      <c r="F89" s="135"/>
      <c r="G89" s="17">
        <v>0.035416666666666666</v>
      </c>
      <c r="H89" s="134">
        <v>13.3</v>
      </c>
      <c r="I89" s="134"/>
      <c r="J89" s="4">
        <v>0.04861111111111111</v>
      </c>
      <c r="K89" s="97"/>
      <c r="L89" s="97"/>
      <c r="M89" s="97"/>
    </row>
    <row r="90" spans="1:13" ht="12.75">
      <c r="A90" s="6" t="s">
        <v>74</v>
      </c>
      <c r="B90" s="73">
        <f>B89+E89+H89+K89</f>
        <v>31</v>
      </c>
      <c r="C90" s="76">
        <f>D89+G89+J89+L89</f>
        <v>0.11180555555555555</v>
      </c>
      <c r="D90" s="72"/>
      <c r="E90" s="75"/>
      <c r="F90" s="75"/>
      <c r="G90" s="72"/>
      <c r="H90" s="98"/>
      <c r="I90" s="99"/>
      <c r="J90" s="4"/>
      <c r="K90" s="75"/>
      <c r="L90" s="72"/>
      <c r="M90" s="75"/>
    </row>
    <row r="91" spans="1:13" ht="15.75">
      <c r="A91" s="141" t="s">
        <v>212</v>
      </c>
      <c r="B91" s="141"/>
      <c r="C91" s="141"/>
      <c r="D91" s="141"/>
      <c r="E91" s="141"/>
      <c r="F91" s="141"/>
      <c r="G91" s="141"/>
      <c r="H91" s="141"/>
      <c r="I91" s="141"/>
      <c r="J91" s="141"/>
      <c r="K91" s="141"/>
      <c r="L91" s="141"/>
      <c r="M91" s="141"/>
    </row>
    <row r="92" spans="1:13" ht="12.75">
      <c r="A92" s="68" t="s">
        <v>60</v>
      </c>
      <c r="B92" s="138" t="s">
        <v>61</v>
      </c>
      <c r="C92" s="138"/>
      <c r="D92" s="138"/>
      <c r="E92" s="139" t="s">
        <v>62</v>
      </c>
      <c r="F92" s="139"/>
      <c r="G92" s="139"/>
      <c r="H92" s="140" t="s">
        <v>52</v>
      </c>
      <c r="I92" s="140"/>
      <c r="J92" s="140"/>
      <c r="K92" s="97"/>
      <c r="L92" s="97"/>
      <c r="M92" s="97"/>
    </row>
    <row r="93" spans="1:13" ht="12.75">
      <c r="A93" s="69" t="s">
        <v>5</v>
      </c>
      <c r="B93" s="135" t="s">
        <v>206</v>
      </c>
      <c r="C93" s="135"/>
      <c r="D93" s="135"/>
      <c r="E93" s="134" t="s">
        <v>207</v>
      </c>
      <c r="F93" s="134"/>
      <c r="G93" s="134"/>
      <c r="H93" s="135"/>
      <c r="I93" s="135"/>
      <c r="J93" s="135"/>
      <c r="K93" s="97"/>
      <c r="L93" s="97"/>
      <c r="M93" s="97"/>
    </row>
    <row r="94" spans="1:13" ht="12.75">
      <c r="A94" s="136" t="s">
        <v>69</v>
      </c>
      <c r="B94" s="135" t="s">
        <v>208</v>
      </c>
      <c r="C94" s="135"/>
      <c r="D94" s="135"/>
      <c r="E94" s="134" t="s">
        <v>209</v>
      </c>
      <c r="F94" s="134"/>
      <c r="G94" s="134"/>
      <c r="H94" s="137" t="s">
        <v>210</v>
      </c>
      <c r="I94" s="137"/>
      <c r="J94" s="137"/>
      <c r="K94" s="97"/>
      <c r="L94" s="97"/>
      <c r="M94" s="97"/>
    </row>
    <row r="95" spans="1:13" ht="96" customHeight="1">
      <c r="A95" s="136"/>
      <c r="B95" s="135"/>
      <c r="C95" s="135"/>
      <c r="D95" s="135"/>
      <c r="E95" s="134"/>
      <c r="F95" s="134"/>
      <c r="G95" s="134"/>
      <c r="H95" s="137"/>
      <c r="I95" s="137"/>
      <c r="J95" s="137"/>
      <c r="K95" s="97"/>
      <c r="L95" s="97"/>
      <c r="M95" s="97"/>
    </row>
    <row r="96" spans="1:13" ht="12.75">
      <c r="A96" s="5" t="s">
        <v>73</v>
      </c>
      <c r="B96" s="134">
        <v>7</v>
      </c>
      <c r="C96" s="134"/>
      <c r="D96" s="4">
        <v>0.025694444444444447</v>
      </c>
      <c r="E96" s="135">
        <v>5.5</v>
      </c>
      <c r="F96" s="135"/>
      <c r="G96" s="17">
        <v>0.020833333333333332</v>
      </c>
      <c r="H96" s="135">
        <v>42.195</v>
      </c>
      <c r="I96" s="135"/>
      <c r="J96" s="4"/>
      <c r="K96" s="97"/>
      <c r="L96" s="97"/>
      <c r="M96" s="97"/>
    </row>
    <row r="97" spans="1:13" ht="12.75">
      <c r="A97" s="5" t="s">
        <v>74</v>
      </c>
      <c r="B97" s="70">
        <f>B96+E96+H96+K96</f>
        <v>54.695</v>
      </c>
      <c r="C97" s="4">
        <f>D96+G96+J96+L96</f>
        <v>0.04652777777777778</v>
      </c>
      <c r="D97" s="72"/>
      <c r="E97" s="75"/>
      <c r="F97" s="75"/>
      <c r="G97" s="72"/>
      <c r="H97" s="75"/>
      <c r="I97" s="75"/>
      <c r="J97" s="72"/>
      <c r="K97" s="75"/>
      <c r="L97" s="72"/>
      <c r="M97" s="75"/>
    </row>
  </sheetData>
  <sheetProtection selectLockedCells="1" selectUnlockedCells="1"/>
  <mergeCells count="273">
    <mergeCell ref="B43:D43"/>
    <mergeCell ref="B44:D44"/>
    <mergeCell ref="A42:N42"/>
    <mergeCell ref="N45:O46"/>
    <mergeCell ref="A38:A39"/>
    <mergeCell ref="B38:D39"/>
    <mergeCell ref="E38:G39"/>
    <mergeCell ref="H38:J39"/>
    <mergeCell ref="K38:M39"/>
    <mergeCell ref="A45:A46"/>
    <mergeCell ref="B45:D46"/>
    <mergeCell ref="E45:G46"/>
    <mergeCell ref="H45:J46"/>
    <mergeCell ref="D41:M41"/>
    <mergeCell ref="N44:O44"/>
    <mergeCell ref="E43:G43"/>
    <mergeCell ref="H43:J43"/>
    <mergeCell ref="K43:M43"/>
    <mergeCell ref="N43:O43"/>
    <mergeCell ref="D48:M48"/>
    <mergeCell ref="E47:F47"/>
    <mergeCell ref="H47:I47"/>
    <mergeCell ref="L47:M47"/>
    <mergeCell ref="K45:M46"/>
    <mergeCell ref="B54:C54"/>
    <mergeCell ref="E54:F54"/>
    <mergeCell ref="H54:I54"/>
    <mergeCell ref="K54:M54"/>
    <mergeCell ref="E44:G44"/>
    <mergeCell ref="H44:J44"/>
    <mergeCell ref="K44:M44"/>
    <mergeCell ref="B47:C47"/>
    <mergeCell ref="K52:M53"/>
    <mergeCell ref="A49:M49"/>
    <mergeCell ref="B50:D50"/>
    <mergeCell ref="E50:G50"/>
    <mergeCell ref="H50:J50"/>
    <mergeCell ref="K50:M50"/>
    <mergeCell ref="B51:D51"/>
    <mergeCell ref="E51:G51"/>
    <mergeCell ref="H51:J51"/>
    <mergeCell ref="K51:M51"/>
    <mergeCell ref="H37:J37"/>
    <mergeCell ref="K37:M37"/>
    <mergeCell ref="A52:A53"/>
    <mergeCell ref="N38:O39"/>
    <mergeCell ref="B40:C40"/>
    <mergeCell ref="E40:F40"/>
    <mergeCell ref="H40:I40"/>
    <mergeCell ref="B52:D53"/>
    <mergeCell ref="E52:G53"/>
    <mergeCell ref="H52:J53"/>
    <mergeCell ref="H34:I34"/>
    <mergeCell ref="L34:M34"/>
    <mergeCell ref="N37:O37"/>
    <mergeCell ref="L40:M40"/>
    <mergeCell ref="D35:M35"/>
    <mergeCell ref="A36:M36"/>
    <mergeCell ref="B34:C34"/>
    <mergeCell ref="E34:F34"/>
    <mergeCell ref="B37:D37"/>
    <mergeCell ref="E37:G37"/>
    <mergeCell ref="K32:M33"/>
    <mergeCell ref="N32:O33"/>
    <mergeCell ref="A32:A33"/>
    <mergeCell ref="B32:D33"/>
    <mergeCell ref="E32:G33"/>
    <mergeCell ref="H32:J33"/>
    <mergeCell ref="N30:O30"/>
    <mergeCell ref="B31:D31"/>
    <mergeCell ref="E31:G31"/>
    <mergeCell ref="H31:J31"/>
    <mergeCell ref="K31:M31"/>
    <mergeCell ref="N31:O31"/>
    <mergeCell ref="K30:M30"/>
    <mergeCell ref="H30:J30"/>
    <mergeCell ref="E30:G30"/>
    <mergeCell ref="B30:D30"/>
    <mergeCell ref="E24:G24"/>
    <mergeCell ref="H24:J24"/>
    <mergeCell ref="A25:A26"/>
    <mergeCell ref="D28:M28"/>
    <mergeCell ref="B25:D26"/>
    <mergeCell ref="E25:G26"/>
    <mergeCell ref="H25:J26"/>
    <mergeCell ref="B27:C27"/>
    <mergeCell ref="E27:F27"/>
    <mergeCell ref="H27:I27"/>
    <mergeCell ref="E20:F20"/>
    <mergeCell ref="H20:I20"/>
    <mergeCell ref="L20:M20"/>
    <mergeCell ref="A29:M29"/>
    <mergeCell ref="A22:M22"/>
    <mergeCell ref="B23:D23"/>
    <mergeCell ref="E23:G23"/>
    <mergeCell ref="H23:J23"/>
    <mergeCell ref="K23:M27"/>
    <mergeCell ref="B24:D24"/>
    <mergeCell ref="B13:C13"/>
    <mergeCell ref="E13:F13"/>
    <mergeCell ref="H13:I13"/>
    <mergeCell ref="L13:M13"/>
    <mergeCell ref="D21:M21"/>
    <mergeCell ref="B17:D17"/>
    <mergeCell ref="E17:G17"/>
    <mergeCell ref="H17:J17"/>
    <mergeCell ref="K17:M17"/>
    <mergeCell ref="B20:C20"/>
    <mergeCell ref="N17:O17"/>
    <mergeCell ref="A18:A19"/>
    <mergeCell ref="B18:D19"/>
    <mergeCell ref="E18:G19"/>
    <mergeCell ref="H18:J19"/>
    <mergeCell ref="K18:M19"/>
    <mergeCell ref="N18:O19"/>
    <mergeCell ref="H10:J10"/>
    <mergeCell ref="K10:M10"/>
    <mergeCell ref="N16:O16"/>
    <mergeCell ref="N11:O12"/>
    <mergeCell ref="D14:M14"/>
    <mergeCell ref="A15:M15"/>
    <mergeCell ref="B16:D16"/>
    <mergeCell ref="E16:G16"/>
    <mergeCell ref="H16:J16"/>
    <mergeCell ref="K16:M16"/>
    <mergeCell ref="H9:J9"/>
    <mergeCell ref="K9:M9"/>
    <mergeCell ref="N10:O10"/>
    <mergeCell ref="A11:A12"/>
    <mergeCell ref="B11:D12"/>
    <mergeCell ref="E11:G12"/>
    <mergeCell ref="H11:J12"/>
    <mergeCell ref="K11:M12"/>
    <mergeCell ref="B10:D10"/>
    <mergeCell ref="E10:G10"/>
    <mergeCell ref="N9:O9"/>
    <mergeCell ref="N4:O5"/>
    <mergeCell ref="B6:C6"/>
    <mergeCell ref="E6:F6"/>
    <mergeCell ref="H6:I6"/>
    <mergeCell ref="L6:M6"/>
    <mergeCell ref="D7:M7"/>
    <mergeCell ref="A8:M8"/>
    <mergeCell ref="B9:D9"/>
    <mergeCell ref="E9:G9"/>
    <mergeCell ref="N3:O3"/>
    <mergeCell ref="A4:A5"/>
    <mergeCell ref="B4:D5"/>
    <mergeCell ref="E4:G5"/>
    <mergeCell ref="H4:J5"/>
    <mergeCell ref="K4:M5"/>
    <mergeCell ref="B3:D3"/>
    <mergeCell ref="E3:G3"/>
    <mergeCell ref="H3:J3"/>
    <mergeCell ref="K3:M3"/>
    <mergeCell ref="N2:O2"/>
    <mergeCell ref="A1:M1"/>
    <mergeCell ref="B2:D2"/>
    <mergeCell ref="E2:G2"/>
    <mergeCell ref="H2:J2"/>
    <mergeCell ref="K2:M2"/>
    <mergeCell ref="A63:O63"/>
    <mergeCell ref="B64:D64"/>
    <mergeCell ref="E64:G64"/>
    <mergeCell ref="H64:J64"/>
    <mergeCell ref="K64:M64"/>
    <mergeCell ref="N64:O64"/>
    <mergeCell ref="B65:D65"/>
    <mergeCell ref="E65:G65"/>
    <mergeCell ref="H65:J65"/>
    <mergeCell ref="K65:M65"/>
    <mergeCell ref="N65:O65"/>
    <mergeCell ref="A66:A67"/>
    <mergeCell ref="B66:D67"/>
    <mergeCell ref="E66:G67"/>
    <mergeCell ref="H66:J67"/>
    <mergeCell ref="K58:M58"/>
    <mergeCell ref="D69:M69"/>
    <mergeCell ref="A56:O56"/>
    <mergeCell ref="B57:D57"/>
    <mergeCell ref="E57:G57"/>
    <mergeCell ref="H57:J57"/>
    <mergeCell ref="K57:M57"/>
    <mergeCell ref="N57:O57"/>
    <mergeCell ref="B68:C68"/>
    <mergeCell ref="E68:F68"/>
    <mergeCell ref="N58:O58"/>
    <mergeCell ref="A59:A60"/>
    <mergeCell ref="B59:D60"/>
    <mergeCell ref="E59:G60"/>
    <mergeCell ref="H59:J60"/>
    <mergeCell ref="K59:M60"/>
    <mergeCell ref="N59:O60"/>
    <mergeCell ref="B58:D58"/>
    <mergeCell ref="E58:G58"/>
    <mergeCell ref="H58:J58"/>
    <mergeCell ref="K71:M71"/>
    <mergeCell ref="N71:O71"/>
    <mergeCell ref="H68:I68"/>
    <mergeCell ref="L68:M68"/>
    <mergeCell ref="B61:C61"/>
    <mergeCell ref="E61:F61"/>
    <mergeCell ref="H61:I61"/>
    <mergeCell ref="L61:M61"/>
    <mergeCell ref="K66:M67"/>
    <mergeCell ref="N66:O67"/>
    <mergeCell ref="N73:O74"/>
    <mergeCell ref="B72:D72"/>
    <mergeCell ref="E72:G72"/>
    <mergeCell ref="H72:J72"/>
    <mergeCell ref="K72:M72"/>
    <mergeCell ref="D62:M62"/>
    <mergeCell ref="A70:O70"/>
    <mergeCell ref="B71:D71"/>
    <mergeCell ref="E71:G71"/>
    <mergeCell ref="H71:J71"/>
    <mergeCell ref="B75:C75"/>
    <mergeCell ref="E75:F75"/>
    <mergeCell ref="H75:I75"/>
    <mergeCell ref="L75:M75"/>
    <mergeCell ref="N72:O72"/>
    <mergeCell ref="A73:A74"/>
    <mergeCell ref="B73:D74"/>
    <mergeCell ref="E73:G74"/>
    <mergeCell ref="H73:J74"/>
    <mergeCell ref="K73:M74"/>
    <mergeCell ref="K79:M79"/>
    <mergeCell ref="D76:M76"/>
    <mergeCell ref="A77:M77"/>
    <mergeCell ref="B78:D78"/>
    <mergeCell ref="E78:G78"/>
    <mergeCell ref="H78:J78"/>
    <mergeCell ref="K78:M78"/>
    <mergeCell ref="A80:A81"/>
    <mergeCell ref="B80:D81"/>
    <mergeCell ref="E80:G81"/>
    <mergeCell ref="H80:J81"/>
    <mergeCell ref="B79:D79"/>
    <mergeCell ref="E79:G79"/>
    <mergeCell ref="H79:J79"/>
    <mergeCell ref="H87:J88"/>
    <mergeCell ref="A84:M84"/>
    <mergeCell ref="B85:D85"/>
    <mergeCell ref="E85:G85"/>
    <mergeCell ref="H85:J85"/>
    <mergeCell ref="K80:M81"/>
    <mergeCell ref="B82:C82"/>
    <mergeCell ref="E82:F82"/>
    <mergeCell ref="H82:I82"/>
    <mergeCell ref="L82:M82"/>
    <mergeCell ref="B89:C89"/>
    <mergeCell ref="E89:F89"/>
    <mergeCell ref="H89:I89"/>
    <mergeCell ref="A91:M91"/>
    <mergeCell ref="B86:D86"/>
    <mergeCell ref="E86:G86"/>
    <mergeCell ref="H86:J86"/>
    <mergeCell ref="A87:A88"/>
    <mergeCell ref="B87:D88"/>
    <mergeCell ref="E87:G88"/>
    <mergeCell ref="B92:D92"/>
    <mergeCell ref="E92:G92"/>
    <mergeCell ref="H92:J92"/>
    <mergeCell ref="B93:D93"/>
    <mergeCell ref="E93:G93"/>
    <mergeCell ref="H93:J93"/>
    <mergeCell ref="B96:C96"/>
    <mergeCell ref="E96:F96"/>
    <mergeCell ref="H96:I96"/>
    <mergeCell ref="A94:A95"/>
    <mergeCell ref="B94:D95"/>
    <mergeCell ref="E94:G95"/>
    <mergeCell ref="H94:J95"/>
  </mergeCells>
  <printOptions/>
  <pageMargins left="0.1701388888888889" right="0.1701388888888889" top="0.32013888888888886" bottom="0.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47"/>
  <sheetViews>
    <sheetView zoomScalePageLayoutView="0" workbookViewId="0" topLeftCell="A16">
      <selection activeCell="N48" sqref="N48"/>
    </sheetView>
  </sheetViews>
  <sheetFormatPr defaultColWidth="11.0039062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9.7109375" style="0" customWidth="1"/>
    <col min="8" max="8" width="14.7109375" style="0" customWidth="1"/>
    <col min="9" max="10" width="11.00390625" style="0" customWidth="1"/>
    <col min="11" max="11" width="9.140625" style="0" customWidth="1"/>
    <col min="12" max="12" width="13.421875" style="0" customWidth="1"/>
  </cols>
  <sheetData>
    <row r="1" spans="1:13" ht="12.75" customHeight="1">
      <c r="A1" s="107" t="s">
        <v>140</v>
      </c>
      <c r="B1" s="107"/>
      <c r="C1" s="107"/>
      <c r="D1" s="107"/>
      <c r="E1" s="107"/>
      <c r="F1" s="107"/>
      <c r="G1" s="107"/>
      <c r="H1" s="107"/>
      <c r="I1" s="107"/>
      <c r="J1" s="107"/>
      <c r="K1" s="107"/>
      <c r="L1" s="107"/>
      <c r="M1" s="107"/>
    </row>
    <row r="2" spans="1:13" ht="12.75" customHeight="1">
      <c r="A2" s="108" t="s">
        <v>0</v>
      </c>
      <c r="B2" s="108"/>
      <c r="C2" s="108"/>
      <c r="D2" s="108"/>
      <c r="E2" s="108"/>
      <c r="F2" s="108"/>
      <c r="G2" s="109" t="s">
        <v>1</v>
      </c>
      <c r="H2" s="109"/>
      <c r="I2" s="109"/>
      <c r="J2" s="109"/>
      <c r="K2" s="109" t="s">
        <v>2</v>
      </c>
      <c r="L2" s="109"/>
      <c r="M2" s="109"/>
    </row>
    <row r="3" spans="1:13" ht="12.75" customHeight="1">
      <c r="A3" s="1" t="s">
        <v>3</v>
      </c>
      <c r="B3" s="2" t="s">
        <v>4</v>
      </c>
      <c r="C3" s="112" t="s">
        <v>5</v>
      </c>
      <c r="D3" s="112"/>
      <c r="E3" s="112"/>
      <c r="F3" s="112"/>
      <c r="G3" s="2" t="s">
        <v>3</v>
      </c>
      <c r="H3" s="2" t="s">
        <v>4</v>
      </c>
      <c r="I3" s="113" t="s">
        <v>5</v>
      </c>
      <c r="J3" s="113"/>
      <c r="K3" s="2" t="s">
        <v>3</v>
      </c>
      <c r="L3" s="2" t="s">
        <v>4</v>
      </c>
      <c r="M3" s="2" t="s">
        <v>6</v>
      </c>
    </row>
    <row r="4" spans="1:13" ht="12.75" customHeight="1">
      <c r="A4" s="3" t="s">
        <v>7</v>
      </c>
      <c r="B4" s="4" t="s">
        <v>8</v>
      </c>
      <c r="C4" s="122" t="s">
        <v>9</v>
      </c>
      <c r="D4" s="122"/>
      <c r="E4" s="122"/>
      <c r="F4" s="122"/>
      <c r="G4" s="5" t="s">
        <v>10</v>
      </c>
      <c r="H4" s="4" t="s">
        <v>11</v>
      </c>
      <c r="I4" s="192" t="s">
        <v>12</v>
      </c>
      <c r="J4" s="192"/>
      <c r="K4" s="6" t="s">
        <v>13</v>
      </c>
      <c r="L4" s="7" t="s">
        <v>14</v>
      </c>
      <c r="M4" s="114" t="s">
        <v>15</v>
      </c>
    </row>
    <row r="5" spans="1:13" ht="12.75" customHeight="1">
      <c r="A5" s="3" t="s">
        <v>16</v>
      </c>
      <c r="B5" s="4" t="s">
        <v>17</v>
      </c>
      <c r="C5" s="122"/>
      <c r="D5" s="122"/>
      <c r="E5" s="122"/>
      <c r="F5" s="122"/>
      <c r="G5" s="5" t="s">
        <v>18</v>
      </c>
      <c r="H5" s="4" t="s">
        <v>19</v>
      </c>
      <c r="I5" s="192"/>
      <c r="J5" s="192"/>
      <c r="K5" s="6" t="s">
        <v>20</v>
      </c>
      <c r="L5" s="8" t="s">
        <v>21</v>
      </c>
      <c r="M5" s="114"/>
    </row>
    <row r="6" spans="1:13" ht="12.75" customHeight="1">
      <c r="A6" s="3" t="s">
        <v>22</v>
      </c>
      <c r="B6" s="4" t="s">
        <v>23</v>
      </c>
      <c r="C6" s="122"/>
      <c r="D6" s="122"/>
      <c r="E6" s="122"/>
      <c r="F6" s="122"/>
      <c r="G6" s="5" t="s">
        <v>24</v>
      </c>
      <c r="H6" s="4" t="s">
        <v>25</v>
      </c>
      <c r="I6" s="192"/>
      <c r="J6" s="192"/>
      <c r="K6" s="7"/>
      <c r="L6" s="9"/>
      <c r="M6" s="114"/>
    </row>
    <row r="7" spans="1:13" ht="12.75" customHeight="1">
      <c r="A7" s="10" t="s">
        <v>26</v>
      </c>
      <c r="B7" s="4" t="s">
        <v>27</v>
      </c>
      <c r="C7" s="122"/>
      <c r="D7" s="122"/>
      <c r="E7" s="122"/>
      <c r="F7" s="122"/>
      <c r="G7" s="5" t="s">
        <v>28</v>
      </c>
      <c r="H7" s="11" t="s">
        <v>29</v>
      </c>
      <c r="I7" s="192"/>
      <c r="J7" s="192"/>
      <c r="K7" s="12"/>
      <c r="L7" s="13"/>
      <c r="M7" s="114"/>
    </row>
    <row r="8" spans="1:13" ht="15.75" customHeight="1">
      <c r="A8" s="3" t="s">
        <v>30</v>
      </c>
      <c r="B8" s="4" t="s">
        <v>31</v>
      </c>
      <c r="C8" s="122"/>
      <c r="D8" s="122"/>
      <c r="E8" s="122"/>
      <c r="F8" s="122"/>
      <c r="G8" s="5" t="s">
        <v>32</v>
      </c>
      <c r="H8" s="11" t="s">
        <v>33</v>
      </c>
      <c r="I8" s="192"/>
      <c r="J8" s="192"/>
      <c r="K8" s="14"/>
      <c r="L8" s="15"/>
      <c r="M8" s="114"/>
    </row>
    <row r="9" spans="1:13" ht="12.75" customHeight="1">
      <c r="A9" s="90" t="s">
        <v>34</v>
      </c>
      <c r="B9" s="93" t="s">
        <v>35</v>
      </c>
      <c r="C9" s="115" t="s">
        <v>36</v>
      </c>
      <c r="D9" s="115"/>
      <c r="E9" s="115"/>
      <c r="F9" s="115"/>
      <c r="G9" s="115"/>
      <c r="H9" s="115"/>
      <c r="I9" s="115"/>
      <c r="J9" s="115"/>
      <c r="K9" s="115"/>
      <c r="L9" s="115"/>
      <c r="M9" s="115"/>
    </row>
    <row r="10" spans="1:13" ht="13.5" customHeight="1">
      <c r="A10" s="84" t="s">
        <v>37</v>
      </c>
      <c r="B10" s="94" t="s">
        <v>38</v>
      </c>
      <c r="C10" s="194" t="s">
        <v>192</v>
      </c>
      <c r="D10" s="195"/>
      <c r="E10" s="195"/>
      <c r="F10" s="195"/>
      <c r="G10" s="195"/>
      <c r="H10" s="195"/>
      <c r="I10" s="195"/>
      <c r="J10" s="195"/>
      <c r="K10" s="195"/>
      <c r="L10" s="195"/>
      <c r="M10" s="196"/>
    </row>
    <row r="11" spans="1:13" ht="72" customHeight="1">
      <c r="A11" s="77"/>
      <c r="B11" s="78"/>
      <c r="C11" s="197"/>
      <c r="D11" s="198"/>
      <c r="E11" s="198"/>
      <c r="F11" s="198"/>
      <c r="G11" s="198"/>
      <c r="H11" s="198"/>
      <c r="I11" s="198"/>
      <c r="J11" s="198"/>
      <c r="K11" s="198"/>
      <c r="L11" s="198"/>
      <c r="M11" s="199"/>
    </row>
    <row r="12" ht="8.25" customHeight="1"/>
    <row r="13" spans="1:11" ht="15.75" customHeight="1">
      <c r="A13" s="18"/>
      <c r="B13" s="19" t="s">
        <v>39</v>
      </c>
      <c r="C13" s="20">
        <v>15</v>
      </c>
      <c r="D13" s="21" t="s">
        <v>40</v>
      </c>
      <c r="E13" s="22" t="s">
        <v>41</v>
      </c>
      <c r="F13" s="23" t="s">
        <v>42</v>
      </c>
      <c r="G13" s="24">
        <v>190</v>
      </c>
      <c r="H13" s="25" t="s">
        <v>43</v>
      </c>
      <c r="I13" s="26">
        <v>55</v>
      </c>
      <c r="J13" s="27"/>
      <c r="K13" s="27"/>
    </row>
    <row r="14" spans="1:7" ht="12.75" customHeight="1">
      <c r="A14" s="28"/>
      <c r="B14" s="29" t="s">
        <v>44</v>
      </c>
      <c r="C14" s="30" t="s">
        <v>45</v>
      </c>
      <c r="D14" s="31" t="s">
        <v>46</v>
      </c>
      <c r="E14" s="32" t="s">
        <v>47</v>
      </c>
      <c r="F14" s="33" t="s">
        <v>48</v>
      </c>
      <c r="G14" s="34" t="s">
        <v>49</v>
      </c>
    </row>
    <row r="15" spans="1:10" ht="15" customHeight="1">
      <c r="A15" s="129"/>
      <c r="B15" s="35" t="s">
        <v>50</v>
      </c>
      <c r="C15" s="36">
        <v>50</v>
      </c>
      <c r="D15" s="37">
        <f aca="true" t="shared" si="0" ref="D15:D24">$C$13*$C15/100</f>
        <v>7.5</v>
      </c>
      <c r="E15" s="38">
        <f aca="true" t="shared" si="1" ref="E15:E24">((1000*0.04167)/($C$13*10*$C15))</f>
        <v>0.005556</v>
      </c>
      <c r="F15" s="39">
        <f aca="true" t="shared" si="2" ref="F15:F24">((100*0.04167)/($C$13*10*$C15))</f>
        <v>0.0005556</v>
      </c>
      <c r="G15" s="37">
        <f>((G13-I13)*C15/100)+I13</f>
        <v>122.5</v>
      </c>
      <c r="J15" s="40"/>
    </row>
    <row r="16" spans="1:10" ht="15" customHeight="1">
      <c r="A16" s="129"/>
      <c r="B16" s="131" t="s">
        <v>51</v>
      </c>
      <c r="C16" s="36">
        <v>65</v>
      </c>
      <c r="D16" s="37">
        <f t="shared" si="0"/>
        <v>9.75</v>
      </c>
      <c r="E16" s="39">
        <f t="shared" si="1"/>
        <v>0.004273846153846154</v>
      </c>
      <c r="F16" s="39">
        <f t="shared" si="2"/>
        <v>0.0004273846153846154</v>
      </c>
      <c r="G16" s="37">
        <f>((G13-I13)*C16/100)+I13</f>
        <v>142.75</v>
      </c>
      <c r="H16" s="40"/>
      <c r="J16" s="40"/>
    </row>
    <row r="17" spans="1:12" ht="15" customHeight="1">
      <c r="A17" s="129"/>
      <c r="B17" s="131"/>
      <c r="C17" s="36">
        <v>67</v>
      </c>
      <c r="D17" s="37">
        <f t="shared" si="0"/>
        <v>10.05</v>
      </c>
      <c r="E17" s="39">
        <f t="shared" si="1"/>
        <v>0.004146268656716418</v>
      </c>
      <c r="F17" s="39">
        <f t="shared" si="2"/>
        <v>0.00041462686567164176</v>
      </c>
      <c r="G17" s="37">
        <f>((G13-I13)*C17/100)+I13</f>
        <v>145.45</v>
      </c>
      <c r="H17" s="40"/>
      <c r="J17" s="40"/>
      <c r="L17" s="42"/>
    </row>
    <row r="18" spans="1:10" ht="15" customHeight="1">
      <c r="A18" s="129"/>
      <c r="B18" s="41" t="s">
        <v>52</v>
      </c>
      <c r="C18" s="36">
        <v>69</v>
      </c>
      <c r="D18" s="37">
        <f t="shared" si="0"/>
        <v>10.35</v>
      </c>
      <c r="E18" s="39">
        <f t="shared" si="1"/>
        <v>0.004026086956521739</v>
      </c>
      <c r="F18" s="39">
        <f t="shared" si="2"/>
        <v>0.0004026086956521739</v>
      </c>
      <c r="G18" s="37">
        <f>((G13-I13)*C18/100)+I13</f>
        <v>148.15</v>
      </c>
      <c r="H18" s="40"/>
      <c r="J18" s="40"/>
    </row>
    <row r="19" spans="1:8" ht="15" customHeight="1">
      <c r="A19" s="129"/>
      <c r="B19" s="43" t="s">
        <v>53</v>
      </c>
      <c r="C19" s="36">
        <v>74</v>
      </c>
      <c r="D19" s="37">
        <f t="shared" si="0"/>
        <v>11.1</v>
      </c>
      <c r="E19" s="39">
        <f t="shared" si="1"/>
        <v>0.0037540540540540544</v>
      </c>
      <c r="F19" s="39">
        <f t="shared" si="2"/>
        <v>0.0003754054054054054</v>
      </c>
      <c r="G19" s="37">
        <f>((G13-I13)*C19/100)+I13</f>
        <v>154.9</v>
      </c>
      <c r="H19" s="40"/>
    </row>
    <row r="20" spans="1:8" ht="15" customHeight="1">
      <c r="A20" s="129"/>
      <c r="B20" s="44" t="s">
        <v>54</v>
      </c>
      <c r="C20" s="36">
        <v>79</v>
      </c>
      <c r="D20" s="37">
        <f t="shared" si="0"/>
        <v>11.85</v>
      </c>
      <c r="E20" s="39">
        <f t="shared" si="1"/>
        <v>0.0035164556962025318</v>
      </c>
      <c r="F20" s="39">
        <f t="shared" si="2"/>
        <v>0.00035164556962025313</v>
      </c>
      <c r="G20" s="37">
        <f>((G13-I13)*C20/100)+I13</f>
        <v>161.65</v>
      </c>
      <c r="H20" s="40"/>
    </row>
    <row r="21" spans="1:7" ht="15" customHeight="1">
      <c r="A21" s="129"/>
      <c r="B21" s="131" t="s">
        <v>55</v>
      </c>
      <c r="C21" s="36">
        <v>90</v>
      </c>
      <c r="D21" s="37">
        <f t="shared" si="0"/>
        <v>13.5</v>
      </c>
      <c r="E21" s="39">
        <f t="shared" si="1"/>
        <v>0.003086666666666667</v>
      </c>
      <c r="F21" s="39">
        <f t="shared" si="2"/>
        <v>0.00030866666666666667</v>
      </c>
      <c r="G21" s="37">
        <f>((G13-I13)*C21/100)+I13</f>
        <v>176.5</v>
      </c>
    </row>
    <row r="22" spans="1:7" ht="15" customHeight="1">
      <c r="A22" s="129"/>
      <c r="B22" s="131"/>
      <c r="C22" s="36">
        <v>95</v>
      </c>
      <c r="D22" s="37">
        <f t="shared" si="0"/>
        <v>14.25</v>
      </c>
      <c r="E22" s="39">
        <f t="shared" si="1"/>
        <v>0.0029242105263157896</v>
      </c>
      <c r="F22" s="39">
        <f t="shared" si="2"/>
        <v>0.00029242105263157896</v>
      </c>
      <c r="G22" s="37">
        <f>((G13-I13)*C22/100)+I13</f>
        <v>183.25</v>
      </c>
    </row>
    <row r="23" spans="1:9" ht="15" customHeight="1">
      <c r="A23" s="129"/>
      <c r="B23" s="132" t="s">
        <v>56</v>
      </c>
      <c r="C23" s="36">
        <v>100</v>
      </c>
      <c r="D23" s="37">
        <f t="shared" si="0"/>
        <v>15</v>
      </c>
      <c r="E23" s="39">
        <f t="shared" si="1"/>
        <v>0.002778</v>
      </c>
      <c r="F23" s="39">
        <f t="shared" si="2"/>
        <v>0.0002778</v>
      </c>
      <c r="G23" s="37">
        <f>((G13-I13)*C23/100)+I13</f>
        <v>190</v>
      </c>
      <c r="I23" s="45"/>
    </row>
    <row r="24" spans="1:10" ht="15" customHeight="1">
      <c r="A24" s="129"/>
      <c r="B24" s="200"/>
      <c r="C24" s="36">
        <v>105</v>
      </c>
      <c r="D24" s="37">
        <f t="shared" si="0"/>
        <v>15.75</v>
      </c>
      <c r="E24" s="39">
        <f t="shared" si="1"/>
        <v>0.002645714285714286</v>
      </c>
      <c r="F24" s="39">
        <f t="shared" si="2"/>
        <v>0.0002645714285714286</v>
      </c>
      <c r="G24" s="37">
        <f>((G13-I13)*C24/100)+I13</f>
        <v>196.75</v>
      </c>
      <c r="I24" s="46"/>
      <c r="J24" s="40"/>
    </row>
    <row r="25" ht="10.5" customHeight="1"/>
    <row r="26" spans="1:13" ht="14.25" customHeight="1">
      <c r="A26" s="27"/>
      <c r="B26" s="110" t="s">
        <v>57</v>
      </c>
      <c r="C26" s="110"/>
      <c r="D26" s="110"/>
      <c r="E26" s="110"/>
      <c r="F26" s="110"/>
      <c r="G26" s="110"/>
      <c r="H26" s="110"/>
      <c r="I26" s="110"/>
      <c r="J26" s="110"/>
      <c r="K26" s="110"/>
      <c r="L26" s="110"/>
      <c r="M26" s="110"/>
    </row>
    <row r="27" spans="1:13" ht="13.5" customHeight="1">
      <c r="A27" s="47" t="s">
        <v>45</v>
      </c>
      <c r="B27" s="48">
        <v>100</v>
      </c>
      <c r="C27" s="48">
        <v>200</v>
      </c>
      <c r="D27" s="48">
        <v>300</v>
      </c>
      <c r="E27" s="48">
        <v>400</v>
      </c>
      <c r="F27" s="48">
        <v>500</v>
      </c>
      <c r="G27" s="48">
        <v>600</v>
      </c>
      <c r="H27" s="48">
        <v>1000</v>
      </c>
      <c r="I27" s="48">
        <v>1500</v>
      </c>
      <c r="J27" s="48">
        <v>2000</v>
      </c>
      <c r="K27" s="48">
        <v>3000</v>
      </c>
      <c r="L27" s="48">
        <v>4000</v>
      </c>
      <c r="M27" s="48">
        <v>5000</v>
      </c>
    </row>
    <row r="28" spans="1:13" ht="15" customHeight="1">
      <c r="A28" s="49">
        <v>65</v>
      </c>
      <c r="B28" s="38">
        <f aca="true" t="shared" si="3" ref="B28:M35">((B$27*0.04167)/($C$13*10*$A28))</f>
        <v>0.0004273846153846154</v>
      </c>
      <c r="C28" s="38">
        <f t="shared" si="3"/>
        <v>0.0008547692307692308</v>
      </c>
      <c r="D28" s="38">
        <f t="shared" si="3"/>
        <v>0.001282153846153846</v>
      </c>
      <c r="E28" s="38">
        <f t="shared" si="3"/>
        <v>0.0017095384615384616</v>
      </c>
      <c r="F28" s="38">
        <f t="shared" si="3"/>
        <v>0.002136923076923077</v>
      </c>
      <c r="G28" s="38">
        <f t="shared" si="3"/>
        <v>0.002564307692307692</v>
      </c>
      <c r="H28" s="38">
        <f t="shared" si="3"/>
        <v>0.004273846153846154</v>
      </c>
      <c r="I28" s="38">
        <f t="shared" si="3"/>
        <v>0.00641076923076923</v>
      </c>
      <c r="J28" s="38">
        <f t="shared" si="3"/>
        <v>0.008547692307692308</v>
      </c>
      <c r="K28" s="38">
        <f t="shared" si="3"/>
        <v>0.01282153846153846</v>
      </c>
      <c r="L28" s="38">
        <f t="shared" si="3"/>
        <v>0.017095384615384616</v>
      </c>
      <c r="M28" s="38">
        <f t="shared" si="3"/>
        <v>0.02136923076923077</v>
      </c>
    </row>
    <row r="29" spans="1:13" ht="15" customHeight="1">
      <c r="A29" s="50">
        <v>69</v>
      </c>
      <c r="B29" s="39">
        <f t="shared" si="3"/>
        <v>0.0004026086956521739</v>
      </c>
      <c r="C29" s="39">
        <f t="shared" si="3"/>
        <v>0.0008052173913043478</v>
      </c>
      <c r="D29" s="39">
        <f t="shared" si="3"/>
        <v>0.0012078260869565216</v>
      </c>
      <c r="E29" s="39">
        <f t="shared" si="3"/>
        <v>0.0016104347826086955</v>
      </c>
      <c r="F29" s="39">
        <f t="shared" si="3"/>
        <v>0.0020130434782608697</v>
      </c>
      <c r="G29" s="39">
        <f t="shared" si="3"/>
        <v>0.002415652173913043</v>
      </c>
      <c r="H29" s="39">
        <f t="shared" si="3"/>
        <v>0.004026086956521739</v>
      </c>
      <c r="I29" s="39">
        <f t="shared" si="3"/>
        <v>0.0060391304347826085</v>
      </c>
      <c r="J29" s="39">
        <f t="shared" si="3"/>
        <v>0.008052173913043479</v>
      </c>
      <c r="K29" s="39">
        <f t="shared" si="3"/>
        <v>0.012078260869565217</v>
      </c>
      <c r="L29" s="39">
        <f t="shared" si="3"/>
        <v>0.016104347826086957</v>
      </c>
      <c r="M29" s="39">
        <f t="shared" si="3"/>
        <v>0.020130434782608696</v>
      </c>
    </row>
    <row r="30" spans="1:13" ht="15" customHeight="1">
      <c r="A30" s="50">
        <v>74</v>
      </c>
      <c r="B30" s="39">
        <f t="shared" si="3"/>
        <v>0.0003754054054054054</v>
      </c>
      <c r="C30" s="39">
        <f t="shared" si="3"/>
        <v>0.0007508108108108108</v>
      </c>
      <c r="D30" s="39">
        <f t="shared" si="3"/>
        <v>0.0011262162162162161</v>
      </c>
      <c r="E30" s="39">
        <f t="shared" si="3"/>
        <v>0.0015016216216216217</v>
      </c>
      <c r="F30" s="39">
        <f t="shared" si="3"/>
        <v>0.0018770270270270272</v>
      </c>
      <c r="G30" s="39">
        <f t="shared" si="3"/>
        <v>0.0022524324324324323</v>
      </c>
      <c r="H30" s="39">
        <f t="shared" si="3"/>
        <v>0.0037540540540540544</v>
      </c>
      <c r="I30" s="39">
        <f t="shared" si="3"/>
        <v>0.005631081081081081</v>
      </c>
      <c r="J30" s="39">
        <f t="shared" si="3"/>
        <v>0.007508108108108109</v>
      </c>
      <c r="K30" s="39">
        <f t="shared" si="3"/>
        <v>0.011262162162162161</v>
      </c>
      <c r="L30" s="39">
        <f t="shared" si="3"/>
        <v>0.015016216216216217</v>
      </c>
      <c r="M30" s="39">
        <f t="shared" si="3"/>
        <v>0.01877027027027027</v>
      </c>
    </row>
    <row r="31" spans="1:13" ht="15" customHeight="1">
      <c r="A31" s="50">
        <v>78</v>
      </c>
      <c r="B31" s="39">
        <f t="shared" si="3"/>
        <v>0.00035615384615384616</v>
      </c>
      <c r="C31" s="39">
        <f t="shared" si="3"/>
        <v>0.0007123076923076923</v>
      </c>
      <c r="D31" s="39">
        <f t="shared" si="3"/>
        <v>0.0010684615384615383</v>
      </c>
      <c r="E31" s="39">
        <f t="shared" si="3"/>
        <v>0.0014246153846153846</v>
      </c>
      <c r="F31" s="39">
        <f t="shared" si="3"/>
        <v>0.0017807692307692307</v>
      </c>
      <c r="G31" s="39">
        <f t="shared" si="3"/>
        <v>0.0021369230769230766</v>
      </c>
      <c r="H31" s="39">
        <f t="shared" si="3"/>
        <v>0.0035615384615384615</v>
      </c>
      <c r="I31" s="39">
        <f t="shared" si="3"/>
        <v>0.005342307692307692</v>
      </c>
      <c r="J31" s="39">
        <f t="shared" si="3"/>
        <v>0.007123076923076923</v>
      </c>
      <c r="K31" s="39">
        <f t="shared" si="3"/>
        <v>0.010684615384615384</v>
      </c>
      <c r="L31" s="39">
        <f t="shared" si="3"/>
        <v>0.014246153846153846</v>
      </c>
      <c r="M31" s="39">
        <f t="shared" si="3"/>
        <v>0.017807692307692306</v>
      </c>
    </row>
    <row r="32" spans="1:13" ht="15" customHeight="1">
      <c r="A32" s="50">
        <v>85</v>
      </c>
      <c r="B32" s="39">
        <f t="shared" si="3"/>
        <v>0.0003268235294117647</v>
      </c>
      <c r="C32" s="39">
        <f t="shared" si="3"/>
        <v>0.0006536470588235294</v>
      </c>
      <c r="D32" s="39">
        <f t="shared" si="3"/>
        <v>0.000980470588235294</v>
      </c>
      <c r="E32" s="39">
        <f t="shared" si="3"/>
        <v>0.0013072941176470588</v>
      </c>
      <c r="F32" s="39">
        <f t="shared" si="3"/>
        <v>0.0016341176470588237</v>
      </c>
      <c r="G32" s="39">
        <f t="shared" si="3"/>
        <v>0.001960941176470588</v>
      </c>
      <c r="H32" s="39">
        <f t="shared" si="3"/>
        <v>0.0032682352941176473</v>
      </c>
      <c r="I32" s="39">
        <f t="shared" si="3"/>
        <v>0.0049023529411764705</v>
      </c>
      <c r="J32" s="39">
        <f t="shared" si="3"/>
        <v>0.006536470588235295</v>
      </c>
      <c r="K32" s="39">
        <f t="shared" si="3"/>
        <v>0.009804705882352941</v>
      </c>
      <c r="L32" s="39">
        <f t="shared" si="3"/>
        <v>0.01307294117647059</v>
      </c>
      <c r="M32" s="39">
        <f t="shared" si="3"/>
        <v>0.016341176470588234</v>
      </c>
    </row>
    <row r="33" spans="1:13" ht="15" customHeight="1">
      <c r="A33" s="50">
        <v>90</v>
      </c>
      <c r="B33" s="39">
        <f t="shared" si="3"/>
        <v>0.00030866666666666667</v>
      </c>
      <c r="C33" s="39">
        <f t="shared" si="3"/>
        <v>0.0006173333333333333</v>
      </c>
      <c r="D33" s="39">
        <f t="shared" si="3"/>
        <v>0.000926</v>
      </c>
      <c r="E33" s="39">
        <f t="shared" si="3"/>
        <v>0.0012346666666666667</v>
      </c>
      <c r="F33" s="39">
        <f t="shared" si="3"/>
        <v>0.0015433333333333334</v>
      </c>
      <c r="G33" s="39">
        <f t="shared" si="3"/>
        <v>0.001852</v>
      </c>
      <c r="H33" s="39">
        <f t="shared" si="3"/>
        <v>0.003086666666666667</v>
      </c>
      <c r="I33" s="39">
        <f t="shared" si="3"/>
        <v>0.00463</v>
      </c>
      <c r="J33" s="39">
        <f t="shared" si="3"/>
        <v>0.006173333333333334</v>
      </c>
      <c r="K33" s="39">
        <f t="shared" si="3"/>
        <v>0.00926</v>
      </c>
      <c r="L33" s="39">
        <f t="shared" si="3"/>
        <v>0.012346666666666667</v>
      </c>
      <c r="M33" s="39">
        <f t="shared" si="3"/>
        <v>0.015433333333333334</v>
      </c>
    </row>
    <row r="34" spans="1:13" ht="15" customHeight="1">
      <c r="A34" s="50">
        <v>95</v>
      </c>
      <c r="B34" s="39">
        <f t="shared" si="3"/>
        <v>0.00029242105263157896</v>
      </c>
      <c r="C34" s="39">
        <f t="shared" si="3"/>
        <v>0.0005848421052631579</v>
      </c>
      <c r="D34" s="39">
        <f t="shared" si="3"/>
        <v>0.0008772631578947368</v>
      </c>
      <c r="E34" s="39">
        <f t="shared" si="3"/>
        <v>0.0011696842105263158</v>
      </c>
      <c r="F34" s="39">
        <f t="shared" si="3"/>
        <v>0.0014621052631578948</v>
      </c>
      <c r="G34" s="39">
        <f t="shared" si="3"/>
        <v>0.0017545263157894735</v>
      </c>
      <c r="H34" s="39">
        <f t="shared" si="3"/>
        <v>0.0029242105263157896</v>
      </c>
      <c r="I34" s="39">
        <f t="shared" si="3"/>
        <v>0.0043863157894736835</v>
      </c>
      <c r="J34" s="39">
        <f t="shared" si="3"/>
        <v>0.005848421052631579</v>
      </c>
      <c r="K34" s="39">
        <f t="shared" si="3"/>
        <v>0.008772631578947367</v>
      </c>
      <c r="L34" s="39">
        <f t="shared" si="3"/>
        <v>0.011696842105263158</v>
      </c>
      <c r="M34" s="39">
        <f t="shared" si="3"/>
        <v>0.014621052631578948</v>
      </c>
    </row>
    <row r="35" spans="1:13" ht="15" customHeight="1">
      <c r="A35" s="50">
        <v>100</v>
      </c>
      <c r="B35" s="39">
        <f t="shared" si="3"/>
        <v>0.0002778</v>
      </c>
      <c r="C35" s="39">
        <f t="shared" si="3"/>
        <v>0.0005556</v>
      </c>
      <c r="D35" s="39">
        <f t="shared" si="3"/>
        <v>0.0008334</v>
      </c>
      <c r="E35" s="39">
        <f t="shared" si="3"/>
        <v>0.0011112</v>
      </c>
      <c r="F35" s="39">
        <f t="shared" si="3"/>
        <v>0.001389</v>
      </c>
      <c r="G35" s="39">
        <f t="shared" si="3"/>
        <v>0.0016668</v>
      </c>
      <c r="H35" s="39">
        <f t="shared" si="3"/>
        <v>0.002778</v>
      </c>
      <c r="I35" s="39">
        <f t="shared" si="3"/>
        <v>0.004167</v>
      </c>
      <c r="J35" s="39">
        <f t="shared" si="3"/>
        <v>0.005556</v>
      </c>
      <c r="K35" s="39">
        <f t="shared" si="3"/>
        <v>0.008334</v>
      </c>
      <c r="L35" s="39">
        <f t="shared" si="3"/>
        <v>0.011112</v>
      </c>
      <c r="M35" s="39">
        <f t="shared" si="3"/>
        <v>0.01389</v>
      </c>
    </row>
    <row r="36" ht="20.25" customHeight="1">
      <c r="D36" s="40"/>
    </row>
    <row r="37" spans="3:13" ht="12.75" customHeight="1">
      <c r="C37" s="193" t="s">
        <v>58</v>
      </c>
      <c r="D37" s="193"/>
      <c r="E37" s="193"/>
      <c r="F37" s="193"/>
      <c r="G37" s="193"/>
      <c r="H37" s="193"/>
      <c r="I37" s="193"/>
      <c r="J37" s="193"/>
      <c r="K37" s="193"/>
      <c r="L37" s="193"/>
      <c r="M37" s="193"/>
    </row>
    <row r="38" spans="1:13" ht="12.75" customHeight="1">
      <c r="A38" s="51" t="s">
        <v>45</v>
      </c>
      <c r="B38" s="51" t="s">
        <v>46</v>
      </c>
      <c r="C38" s="52">
        <v>0.5</v>
      </c>
      <c r="D38" s="53">
        <v>0.75</v>
      </c>
      <c r="E38" s="53">
        <v>1</v>
      </c>
      <c r="F38" s="53">
        <v>2</v>
      </c>
      <c r="G38" s="53">
        <v>5</v>
      </c>
      <c r="H38" s="53">
        <v>6</v>
      </c>
      <c r="I38" s="53">
        <v>8</v>
      </c>
      <c r="J38" s="53">
        <v>10</v>
      </c>
      <c r="K38" s="53">
        <v>15</v>
      </c>
      <c r="L38" s="54">
        <v>30</v>
      </c>
      <c r="M38" s="55">
        <v>45</v>
      </c>
    </row>
    <row r="39" spans="1:13" ht="12.75" customHeight="1">
      <c r="A39" s="56">
        <v>65</v>
      </c>
      <c r="B39" s="57">
        <f aca="true" t="shared" si="4" ref="B39:B47">$C$13*$A39/100</f>
        <v>9.75</v>
      </c>
      <c r="C39" s="58">
        <f aca="true" t="shared" si="5" ref="C39:C47">$B39*1000/60*C$38</f>
        <v>81.25</v>
      </c>
      <c r="D39" s="59">
        <f aca="true" t="shared" si="6" ref="D39:M39">$B39*1000/60*D38</f>
        <v>121.875</v>
      </c>
      <c r="E39" s="59">
        <f t="shared" si="6"/>
        <v>162.5</v>
      </c>
      <c r="F39" s="59">
        <f t="shared" si="6"/>
        <v>325</v>
      </c>
      <c r="G39" s="59">
        <f t="shared" si="6"/>
        <v>812.5</v>
      </c>
      <c r="H39" s="59">
        <f t="shared" si="6"/>
        <v>975</v>
      </c>
      <c r="I39" s="59">
        <f t="shared" si="6"/>
        <v>1300</v>
      </c>
      <c r="J39" s="59">
        <f t="shared" si="6"/>
        <v>1625</v>
      </c>
      <c r="K39" s="59">
        <f t="shared" si="6"/>
        <v>2437.5</v>
      </c>
      <c r="L39" s="59">
        <f t="shared" si="6"/>
        <v>4875</v>
      </c>
      <c r="M39" s="59">
        <f t="shared" si="6"/>
        <v>7312.5</v>
      </c>
    </row>
    <row r="40" spans="1:13" ht="12.75" customHeight="1">
      <c r="A40" s="60">
        <v>67</v>
      </c>
      <c r="B40" s="61">
        <f t="shared" si="4"/>
        <v>10.05</v>
      </c>
      <c r="C40" s="62">
        <f t="shared" si="5"/>
        <v>83.75</v>
      </c>
      <c r="D40" s="63">
        <f aca="true" t="shared" si="7" ref="D40:D47">$B40*1000/60*D$38</f>
        <v>125.625</v>
      </c>
      <c r="E40" s="63">
        <f aca="true" t="shared" si="8" ref="E40:E47">$B40*1000/60*E$38</f>
        <v>167.5</v>
      </c>
      <c r="F40" s="63">
        <f aca="true" t="shared" si="9" ref="F40:F47">$B40*1000/60*F$38</f>
        <v>335</v>
      </c>
      <c r="G40" s="63">
        <f aca="true" t="shared" si="10" ref="G40:G47">$B40*1000/60*G$38</f>
        <v>837.5</v>
      </c>
      <c r="H40" s="63">
        <f aca="true" t="shared" si="11" ref="H40:H47">$B40*1000/60*H$38</f>
        <v>1005</v>
      </c>
      <c r="I40" s="63">
        <f aca="true" t="shared" si="12" ref="I40:I47">$B40*1000/60*I$38</f>
        <v>1340</v>
      </c>
      <c r="J40" s="63">
        <f aca="true" t="shared" si="13" ref="J40:J47">$B40*1000/60*J$38</f>
        <v>1675</v>
      </c>
      <c r="K40" s="63">
        <f aca="true" t="shared" si="14" ref="K40:K47">$B40*1000/60*K$38</f>
        <v>2512.5</v>
      </c>
      <c r="L40" s="63">
        <f aca="true" t="shared" si="15" ref="L40:L47">$B40*1000/60*L$38</f>
        <v>5025</v>
      </c>
      <c r="M40" s="63">
        <f aca="true" t="shared" si="16" ref="M40:M47">$B40*1000/60*M$38</f>
        <v>7537.5</v>
      </c>
    </row>
    <row r="41" spans="1:13" ht="12.75" customHeight="1">
      <c r="A41" s="60">
        <v>69</v>
      </c>
      <c r="B41" s="61">
        <f t="shared" si="4"/>
        <v>10.35</v>
      </c>
      <c r="C41" s="62">
        <f t="shared" si="5"/>
        <v>86.25</v>
      </c>
      <c r="D41" s="63">
        <f t="shared" si="7"/>
        <v>129.375</v>
      </c>
      <c r="E41" s="63">
        <f t="shared" si="8"/>
        <v>172.5</v>
      </c>
      <c r="F41" s="63">
        <f t="shared" si="9"/>
        <v>345</v>
      </c>
      <c r="G41" s="63">
        <f t="shared" si="10"/>
        <v>862.5</v>
      </c>
      <c r="H41" s="63">
        <f t="shared" si="11"/>
        <v>1035</v>
      </c>
      <c r="I41" s="63">
        <f t="shared" si="12"/>
        <v>1380</v>
      </c>
      <c r="J41" s="63">
        <f t="shared" si="13"/>
        <v>1725</v>
      </c>
      <c r="K41" s="63">
        <f t="shared" si="14"/>
        <v>2587.5</v>
      </c>
      <c r="L41" s="63">
        <f t="shared" si="15"/>
        <v>5175</v>
      </c>
      <c r="M41" s="63">
        <f t="shared" si="16"/>
        <v>7762.5</v>
      </c>
    </row>
    <row r="42" spans="1:13" ht="12.75" customHeight="1">
      <c r="A42" s="60">
        <v>74</v>
      </c>
      <c r="B42" s="61">
        <f t="shared" si="4"/>
        <v>11.1</v>
      </c>
      <c r="C42" s="62">
        <f t="shared" si="5"/>
        <v>92.5</v>
      </c>
      <c r="D42" s="63">
        <f t="shared" si="7"/>
        <v>138.75</v>
      </c>
      <c r="E42" s="63">
        <f t="shared" si="8"/>
        <v>185</v>
      </c>
      <c r="F42" s="63">
        <f t="shared" si="9"/>
        <v>370</v>
      </c>
      <c r="G42" s="63">
        <f t="shared" si="10"/>
        <v>925</v>
      </c>
      <c r="H42" s="63">
        <f t="shared" si="11"/>
        <v>1110</v>
      </c>
      <c r="I42" s="63">
        <f t="shared" si="12"/>
        <v>1480</v>
      </c>
      <c r="J42" s="63">
        <f t="shared" si="13"/>
        <v>1850</v>
      </c>
      <c r="K42" s="63">
        <f t="shared" si="14"/>
        <v>2775</v>
      </c>
      <c r="L42" s="63">
        <f t="shared" si="15"/>
        <v>5550</v>
      </c>
      <c r="M42" s="63">
        <f t="shared" si="16"/>
        <v>8325</v>
      </c>
    </row>
    <row r="43" spans="1:13" ht="12.75" customHeight="1">
      <c r="A43" s="60">
        <v>79</v>
      </c>
      <c r="B43" s="61">
        <f t="shared" si="4"/>
        <v>11.85</v>
      </c>
      <c r="C43" s="62">
        <f t="shared" si="5"/>
        <v>98.75</v>
      </c>
      <c r="D43" s="63">
        <f t="shared" si="7"/>
        <v>148.125</v>
      </c>
      <c r="E43" s="63">
        <f t="shared" si="8"/>
        <v>197.5</v>
      </c>
      <c r="F43" s="63">
        <f t="shared" si="9"/>
        <v>395</v>
      </c>
      <c r="G43" s="63">
        <f t="shared" si="10"/>
        <v>987.5</v>
      </c>
      <c r="H43" s="63">
        <f t="shared" si="11"/>
        <v>1185</v>
      </c>
      <c r="I43" s="63">
        <f t="shared" si="12"/>
        <v>1580</v>
      </c>
      <c r="J43" s="63">
        <f t="shared" si="13"/>
        <v>1975</v>
      </c>
      <c r="K43" s="63">
        <f t="shared" si="14"/>
        <v>2962.5</v>
      </c>
      <c r="L43" s="63">
        <f t="shared" si="15"/>
        <v>5925</v>
      </c>
      <c r="M43" s="63">
        <f t="shared" si="16"/>
        <v>8887.5</v>
      </c>
    </row>
    <row r="44" spans="1:13" ht="12.75" customHeight="1">
      <c r="A44" s="60">
        <v>85</v>
      </c>
      <c r="B44" s="61">
        <f t="shared" si="4"/>
        <v>12.75</v>
      </c>
      <c r="C44" s="62">
        <f t="shared" si="5"/>
        <v>106.25</v>
      </c>
      <c r="D44" s="63">
        <f t="shared" si="7"/>
        <v>159.375</v>
      </c>
      <c r="E44" s="63">
        <f t="shared" si="8"/>
        <v>212.5</v>
      </c>
      <c r="F44" s="63">
        <f t="shared" si="9"/>
        <v>425</v>
      </c>
      <c r="G44" s="63">
        <f t="shared" si="10"/>
        <v>1062.5</v>
      </c>
      <c r="H44" s="63">
        <f t="shared" si="11"/>
        <v>1275</v>
      </c>
      <c r="I44" s="63">
        <f t="shared" si="12"/>
        <v>1700</v>
      </c>
      <c r="J44" s="63">
        <f t="shared" si="13"/>
        <v>2125</v>
      </c>
      <c r="K44" s="63">
        <f t="shared" si="14"/>
        <v>3187.5</v>
      </c>
      <c r="L44" s="63">
        <f t="shared" si="15"/>
        <v>6375</v>
      </c>
      <c r="M44" s="63">
        <f t="shared" si="16"/>
        <v>9562.5</v>
      </c>
    </row>
    <row r="45" spans="1:13" ht="12.75" customHeight="1">
      <c r="A45" s="60">
        <v>90</v>
      </c>
      <c r="B45" s="61">
        <f t="shared" si="4"/>
        <v>13.5</v>
      </c>
      <c r="C45" s="62">
        <f t="shared" si="5"/>
        <v>112.5</v>
      </c>
      <c r="D45" s="63">
        <f t="shared" si="7"/>
        <v>168.75</v>
      </c>
      <c r="E45" s="63">
        <f t="shared" si="8"/>
        <v>225</v>
      </c>
      <c r="F45" s="63">
        <f t="shared" si="9"/>
        <v>450</v>
      </c>
      <c r="G45" s="63">
        <f t="shared" si="10"/>
        <v>1125</v>
      </c>
      <c r="H45" s="63">
        <f t="shared" si="11"/>
        <v>1350</v>
      </c>
      <c r="I45" s="63">
        <f t="shared" si="12"/>
        <v>1800</v>
      </c>
      <c r="J45" s="63">
        <f t="shared" si="13"/>
        <v>2250</v>
      </c>
      <c r="K45" s="63">
        <f t="shared" si="14"/>
        <v>3375</v>
      </c>
      <c r="L45" s="63">
        <f t="shared" si="15"/>
        <v>6750</v>
      </c>
      <c r="M45" s="63">
        <f t="shared" si="16"/>
        <v>10125</v>
      </c>
    </row>
    <row r="46" spans="1:13" ht="12.75" customHeight="1">
      <c r="A46" s="60">
        <v>95</v>
      </c>
      <c r="B46" s="61">
        <f t="shared" si="4"/>
        <v>14.25</v>
      </c>
      <c r="C46" s="62">
        <f t="shared" si="5"/>
        <v>118.75</v>
      </c>
      <c r="D46" s="63">
        <f t="shared" si="7"/>
        <v>178.125</v>
      </c>
      <c r="E46" s="63">
        <f t="shared" si="8"/>
        <v>237.5</v>
      </c>
      <c r="F46" s="63">
        <f t="shared" si="9"/>
        <v>475</v>
      </c>
      <c r="G46" s="63">
        <f t="shared" si="10"/>
        <v>1187.5</v>
      </c>
      <c r="H46" s="63">
        <f t="shared" si="11"/>
        <v>1425</v>
      </c>
      <c r="I46" s="63">
        <f t="shared" si="12"/>
        <v>1900</v>
      </c>
      <c r="J46" s="63">
        <f t="shared" si="13"/>
        <v>2375</v>
      </c>
      <c r="K46" s="63">
        <f t="shared" si="14"/>
        <v>3562.5</v>
      </c>
      <c r="L46" s="63">
        <f t="shared" si="15"/>
        <v>7125</v>
      </c>
      <c r="M46" s="63">
        <f t="shared" si="16"/>
        <v>10687.5</v>
      </c>
    </row>
    <row r="47" spans="1:13" ht="12.75" customHeight="1">
      <c r="A47" s="64">
        <v>100</v>
      </c>
      <c r="B47" s="65">
        <f t="shared" si="4"/>
        <v>15</v>
      </c>
      <c r="C47" s="66">
        <f t="shared" si="5"/>
        <v>125</v>
      </c>
      <c r="D47" s="67">
        <f t="shared" si="7"/>
        <v>187.5</v>
      </c>
      <c r="E47" s="67">
        <f t="shared" si="8"/>
        <v>250</v>
      </c>
      <c r="F47" s="67">
        <f t="shared" si="9"/>
        <v>500</v>
      </c>
      <c r="G47" s="67">
        <f t="shared" si="10"/>
        <v>1250</v>
      </c>
      <c r="H47" s="67">
        <f t="shared" si="11"/>
        <v>1500</v>
      </c>
      <c r="I47" s="67">
        <f t="shared" si="12"/>
        <v>2000</v>
      </c>
      <c r="J47" s="67">
        <f t="shared" si="13"/>
        <v>2500</v>
      </c>
      <c r="K47" s="67">
        <f t="shared" si="14"/>
        <v>3750</v>
      </c>
      <c r="L47" s="67">
        <f t="shared" si="15"/>
        <v>7500</v>
      </c>
      <c r="M47" s="67">
        <f t="shared" si="16"/>
        <v>11250</v>
      </c>
    </row>
  </sheetData>
  <sheetProtection selectLockedCells="1" selectUnlockedCells="1"/>
  <mergeCells count="17">
    <mergeCell ref="A15:A24"/>
    <mergeCell ref="B16:B17"/>
    <mergeCell ref="B21:B22"/>
    <mergeCell ref="C3:F3"/>
    <mergeCell ref="B26:M26"/>
    <mergeCell ref="C37:M37"/>
    <mergeCell ref="M4:M8"/>
    <mergeCell ref="C9:M9"/>
    <mergeCell ref="C10:M11"/>
    <mergeCell ref="B23:B24"/>
    <mergeCell ref="I3:J3"/>
    <mergeCell ref="C4:F8"/>
    <mergeCell ref="I4:J8"/>
    <mergeCell ref="A1:M1"/>
    <mergeCell ref="A2:F2"/>
    <mergeCell ref="G2:J2"/>
    <mergeCell ref="K2:M2"/>
  </mergeCells>
  <printOptions horizontalCentered="1"/>
  <pageMargins left="0.31496062992125984" right="0.15748031496062992" top="0.1968503937007874" bottom="0.2755905511811024" header="0.5118110236220472" footer="0.4330708661417323"/>
  <pageSetup horizontalDpi="300" verticalDpi="300" orientation="landscape" paperSize="9" r:id="rId2"/>
  <headerFooter alignWithMargins="0">
    <oddFooter>&amp;CGilles AA - Janvier 2020</oddFooter>
  </headerFooter>
  <drawing r:id="rId1"/>
</worksheet>
</file>

<file path=xl/worksheets/sheet4.xml><?xml version="1.0" encoding="utf-8"?>
<worksheet xmlns="http://schemas.openxmlformats.org/spreadsheetml/2006/main" xmlns:r="http://schemas.openxmlformats.org/officeDocument/2006/relationships">
  <dimension ref="A1:O98"/>
  <sheetViews>
    <sheetView zoomScalePageLayoutView="0" workbookViewId="0" topLeftCell="A63">
      <selection activeCell="R68" sqref="R68"/>
    </sheetView>
  </sheetViews>
  <sheetFormatPr defaultColWidth="11.00390625" defaultRowHeight="12.75"/>
  <cols>
    <col min="1" max="1" width="11.140625" style="0" customWidth="1"/>
    <col min="2" max="9" width="11.00390625" style="0" customWidth="1"/>
    <col min="10" max="10" width="10.421875" style="0" customWidth="1"/>
    <col min="11" max="12" width="11.00390625" style="0" customWidth="1"/>
    <col min="13" max="13" width="8.8515625" style="0" customWidth="1"/>
  </cols>
  <sheetData>
    <row r="1" spans="1:13" ht="15.75">
      <c r="A1" s="141" t="s">
        <v>59</v>
      </c>
      <c r="B1" s="141"/>
      <c r="C1" s="141"/>
      <c r="D1" s="141"/>
      <c r="E1" s="141"/>
      <c r="F1" s="141"/>
      <c r="G1" s="141"/>
      <c r="H1" s="141"/>
      <c r="I1" s="141"/>
      <c r="J1" s="141"/>
      <c r="K1" s="141"/>
      <c r="L1" s="141"/>
      <c r="M1" s="141"/>
    </row>
    <row r="2" spans="1:13" ht="12.75" customHeight="1">
      <c r="A2" s="68" t="s">
        <v>60</v>
      </c>
      <c r="B2" s="140" t="s">
        <v>61</v>
      </c>
      <c r="C2" s="140"/>
      <c r="D2" s="140"/>
      <c r="E2" s="140" t="s">
        <v>62</v>
      </c>
      <c r="F2" s="140"/>
      <c r="G2" s="140"/>
      <c r="H2" s="140" t="s">
        <v>63</v>
      </c>
      <c r="I2" s="140"/>
      <c r="J2" s="140"/>
      <c r="K2" s="140" t="s">
        <v>64</v>
      </c>
      <c r="L2" s="140"/>
      <c r="M2" s="140"/>
    </row>
    <row r="3" spans="1:13" ht="12.75" customHeight="1">
      <c r="A3" s="69" t="s">
        <v>5</v>
      </c>
      <c r="B3" s="135" t="s">
        <v>65</v>
      </c>
      <c r="C3" s="135"/>
      <c r="D3" s="135"/>
      <c r="E3" s="135" t="s">
        <v>66</v>
      </c>
      <c r="F3" s="135"/>
      <c r="G3" s="135"/>
      <c r="H3" s="135" t="s">
        <v>67</v>
      </c>
      <c r="I3" s="135"/>
      <c r="J3" s="135"/>
      <c r="K3" s="135" t="s">
        <v>68</v>
      </c>
      <c r="L3" s="135"/>
      <c r="M3" s="135"/>
    </row>
    <row r="4" spans="1:13" ht="12.75" customHeight="1">
      <c r="A4" s="136" t="s">
        <v>69</v>
      </c>
      <c r="B4" s="135" t="s">
        <v>70</v>
      </c>
      <c r="C4" s="135"/>
      <c r="D4" s="135"/>
      <c r="E4" s="135" t="s">
        <v>71</v>
      </c>
      <c r="F4" s="135"/>
      <c r="G4" s="135"/>
      <c r="H4" s="135" t="s">
        <v>72</v>
      </c>
      <c r="I4" s="135"/>
      <c r="J4" s="135"/>
      <c r="K4" s="135" t="s">
        <v>98</v>
      </c>
      <c r="L4" s="135"/>
      <c r="M4" s="135"/>
    </row>
    <row r="5" spans="1:13" ht="96" customHeight="1">
      <c r="A5" s="136"/>
      <c r="B5" s="135"/>
      <c r="C5" s="135"/>
      <c r="D5" s="135"/>
      <c r="E5" s="135"/>
      <c r="F5" s="135"/>
      <c r="G5" s="135"/>
      <c r="H5" s="135"/>
      <c r="I5" s="135"/>
      <c r="J5" s="135"/>
      <c r="K5" s="135"/>
      <c r="L5" s="135"/>
      <c r="M5" s="135"/>
    </row>
    <row r="6" spans="1:13" ht="12.75" customHeight="1">
      <c r="A6" s="5" t="s">
        <v>73</v>
      </c>
      <c r="B6" s="134">
        <v>6.5</v>
      </c>
      <c r="C6" s="134"/>
      <c r="D6" s="4">
        <v>0.027777777777777776</v>
      </c>
      <c r="E6" s="135">
        <v>10.3</v>
      </c>
      <c r="F6" s="135"/>
      <c r="G6" s="4">
        <v>0.041666666666666664</v>
      </c>
      <c r="H6" s="135">
        <v>8.3</v>
      </c>
      <c r="I6" s="135"/>
      <c r="J6" s="4">
        <v>0.034722222222222224</v>
      </c>
      <c r="K6" s="70">
        <v>12.9</v>
      </c>
      <c r="L6" s="147">
        <v>0.052083333333333336</v>
      </c>
      <c r="M6" s="147"/>
    </row>
    <row r="7" spans="1:13" ht="12.75" customHeight="1">
      <c r="A7" s="5" t="s">
        <v>74</v>
      </c>
      <c r="B7" s="70">
        <f>B6+E6+H6+K6</f>
        <v>38</v>
      </c>
      <c r="C7" s="4">
        <f>D6+G6+J6+L6</f>
        <v>0.15625</v>
      </c>
      <c r="D7" s="148"/>
      <c r="E7" s="148"/>
      <c r="F7" s="148"/>
      <c r="G7" s="148"/>
      <c r="H7" s="148"/>
      <c r="I7" s="148"/>
      <c r="J7" s="148"/>
      <c r="K7" s="148"/>
      <c r="L7" s="148"/>
      <c r="M7" s="148"/>
    </row>
    <row r="8" spans="1:13" ht="15.75" customHeight="1">
      <c r="A8" s="141" t="s">
        <v>75</v>
      </c>
      <c r="B8" s="141"/>
      <c r="C8" s="141"/>
      <c r="D8" s="141"/>
      <c r="E8" s="141"/>
      <c r="F8" s="141"/>
      <c r="G8" s="141"/>
      <c r="H8" s="141"/>
      <c r="I8" s="141"/>
      <c r="J8" s="141"/>
      <c r="K8" s="141"/>
      <c r="L8" s="141"/>
      <c r="M8" s="141"/>
    </row>
    <row r="9" spans="1:13" ht="12.75" customHeight="1">
      <c r="A9" s="68" t="s">
        <v>60</v>
      </c>
      <c r="B9" s="140" t="s">
        <v>61</v>
      </c>
      <c r="C9" s="140"/>
      <c r="D9" s="140"/>
      <c r="E9" s="140" t="s">
        <v>62</v>
      </c>
      <c r="F9" s="140"/>
      <c r="G9" s="140"/>
      <c r="H9" s="140" t="s">
        <v>63</v>
      </c>
      <c r="I9" s="140"/>
      <c r="J9" s="140"/>
      <c r="K9" s="140" t="s">
        <v>64</v>
      </c>
      <c r="L9" s="140"/>
      <c r="M9" s="140"/>
    </row>
    <row r="10" spans="1:13" ht="12.75" customHeight="1">
      <c r="A10" s="69" t="s">
        <v>5</v>
      </c>
      <c r="B10" s="135" t="s">
        <v>65</v>
      </c>
      <c r="C10" s="135"/>
      <c r="D10" s="135"/>
      <c r="E10" s="206" t="s">
        <v>76</v>
      </c>
      <c r="F10" s="206"/>
      <c r="G10" s="206"/>
      <c r="H10" s="135" t="s">
        <v>67</v>
      </c>
      <c r="I10" s="135"/>
      <c r="J10" s="135"/>
      <c r="K10" s="135" t="s">
        <v>77</v>
      </c>
      <c r="L10" s="135"/>
      <c r="M10" s="135"/>
    </row>
    <row r="11" spans="1:13" ht="12.75" customHeight="1">
      <c r="A11" s="136" t="s">
        <v>69</v>
      </c>
      <c r="B11" s="135" t="s">
        <v>78</v>
      </c>
      <c r="C11" s="135"/>
      <c r="D11" s="135"/>
      <c r="E11" s="207" t="s">
        <v>79</v>
      </c>
      <c r="F11" s="207"/>
      <c r="G11" s="207"/>
      <c r="H11" s="135" t="s">
        <v>80</v>
      </c>
      <c r="I11" s="135"/>
      <c r="J11" s="135"/>
      <c r="K11" s="135" t="s">
        <v>125</v>
      </c>
      <c r="L11" s="135"/>
      <c r="M11" s="135"/>
    </row>
    <row r="12" spans="1:13" ht="96" customHeight="1">
      <c r="A12" s="136"/>
      <c r="B12" s="135"/>
      <c r="C12" s="135"/>
      <c r="D12" s="135"/>
      <c r="E12" s="207"/>
      <c r="F12" s="207"/>
      <c r="G12" s="207"/>
      <c r="H12" s="135"/>
      <c r="I12" s="135"/>
      <c r="J12" s="135"/>
      <c r="K12" s="135"/>
      <c r="L12" s="135"/>
      <c r="M12" s="135"/>
    </row>
    <row r="13" spans="1:13" ht="12.75">
      <c r="A13" s="5" t="s">
        <v>73</v>
      </c>
      <c r="B13" s="134">
        <v>6.5</v>
      </c>
      <c r="C13" s="134"/>
      <c r="D13" s="4">
        <v>0.027777777777777776</v>
      </c>
      <c r="E13" s="135">
        <v>7</v>
      </c>
      <c r="F13" s="135"/>
      <c r="G13" s="4">
        <v>0.029166666666666667</v>
      </c>
      <c r="H13" s="135">
        <v>9.2</v>
      </c>
      <c r="I13" s="135"/>
      <c r="J13" s="4">
        <v>0.03819444444444445</v>
      </c>
      <c r="K13" s="70">
        <v>14.9</v>
      </c>
      <c r="L13" s="147">
        <v>0.0625</v>
      </c>
      <c r="M13" s="147"/>
    </row>
    <row r="14" spans="1:13" ht="12.75">
      <c r="A14" s="5" t="s">
        <v>74</v>
      </c>
      <c r="B14" s="70">
        <f>B13+E13+H13+K13</f>
        <v>37.6</v>
      </c>
      <c r="C14" s="4">
        <f>D13+G13+J13+L13</f>
        <v>0.15763888888888888</v>
      </c>
      <c r="D14" s="148"/>
      <c r="E14" s="148"/>
      <c r="F14" s="148"/>
      <c r="G14" s="148"/>
      <c r="H14" s="148"/>
      <c r="I14" s="148"/>
      <c r="J14" s="148"/>
      <c r="K14" s="148"/>
      <c r="L14" s="148"/>
      <c r="M14" s="148"/>
    </row>
    <row r="15" spans="1:13" ht="15.75" customHeight="1">
      <c r="A15" s="162" t="s">
        <v>81</v>
      </c>
      <c r="B15" s="163"/>
      <c r="C15" s="163"/>
      <c r="D15" s="163"/>
      <c r="E15" s="163"/>
      <c r="F15" s="163"/>
      <c r="G15" s="163"/>
      <c r="H15" s="163"/>
      <c r="I15" s="163"/>
      <c r="J15" s="163"/>
      <c r="K15" s="163"/>
      <c r="L15" s="163"/>
      <c r="M15" s="164"/>
    </row>
    <row r="16" spans="1:13" ht="12.75" customHeight="1">
      <c r="A16" s="68" t="s">
        <v>60</v>
      </c>
      <c r="B16" s="140" t="s">
        <v>61</v>
      </c>
      <c r="C16" s="140"/>
      <c r="D16" s="140"/>
      <c r="E16" s="140" t="s">
        <v>62</v>
      </c>
      <c r="F16" s="140"/>
      <c r="G16" s="140"/>
      <c r="H16" s="140" t="s">
        <v>63</v>
      </c>
      <c r="I16" s="140"/>
      <c r="J16" s="140"/>
      <c r="K16" s="140"/>
      <c r="L16" s="140"/>
      <c r="M16" s="140"/>
    </row>
    <row r="17" spans="1:13" ht="12.75" customHeight="1">
      <c r="A17" s="69" t="s">
        <v>5</v>
      </c>
      <c r="B17" s="135" t="s">
        <v>65</v>
      </c>
      <c r="C17" s="135"/>
      <c r="D17" s="135"/>
      <c r="E17" s="135" t="s">
        <v>82</v>
      </c>
      <c r="F17" s="135"/>
      <c r="G17" s="135"/>
      <c r="H17" s="135" t="s">
        <v>67</v>
      </c>
      <c r="I17" s="135"/>
      <c r="J17" s="135"/>
      <c r="K17" s="135" t="s">
        <v>77</v>
      </c>
      <c r="L17" s="135"/>
      <c r="M17" s="135"/>
    </row>
    <row r="18" spans="1:13" ht="12.75" customHeight="1">
      <c r="A18" s="136" t="s">
        <v>69</v>
      </c>
      <c r="B18" s="135" t="s">
        <v>99</v>
      </c>
      <c r="C18" s="135"/>
      <c r="D18" s="135"/>
      <c r="E18" s="145" t="s">
        <v>83</v>
      </c>
      <c r="F18" s="145"/>
      <c r="G18" s="145"/>
      <c r="H18" s="135" t="s">
        <v>84</v>
      </c>
      <c r="I18" s="135"/>
      <c r="J18" s="135"/>
      <c r="K18" s="145" t="s">
        <v>128</v>
      </c>
      <c r="L18" s="145"/>
      <c r="M18" s="145"/>
    </row>
    <row r="19" spans="1:13" ht="96" customHeight="1">
      <c r="A19" s="136"/>
      <c r="B19" s="135"/>
      <c r="C19" s="135"/>
      <c r="D19" s="135"/>
      <c r="E19" s="145"/>
      <c r="F19" s="145"/>
      <c r="G19" s="145"/>
      <c r="H19" s="135"/>
      <c r="I19" s="135"/>
      <c r="J19" s="135"/>
      <c r="K19" s="145"/>
      <c r="L19" s="145"/>
      <c r="M19" s="145"/>
    </row>
    <row r="20" spans="1:13" ht="12.75">
      <c r="A20" s="6" t="s">
        <v>73</v>
      </c>
      <c r="B20" s="146">
        <v>6.5</v>
      </c>
      <c r="C20" s="146"/>
      <c r="D20" s="4">
        <v>0.027777777777777776</v>
      </c>
      <c r="E20" s="135">
        <v>10</v>
      </c>
      <c r="F20" s="135"/>
      <c r="G20" s="4">
        <v>0.041666666666666664</v>
      </c>
      <c r="H20" s="135">
        <v>10.2</v>
      </c>
      <c r="I20" s="135"/>
      <c r="J20" s="4">
        <v>0.041666666666666664</v>
      </c>
      <c r="K20" s="70">
        <v>17.3</v>
      </c>
      <c r="L20" s="147">
        <v>0.06944444444444443</v>
      </c>
      <c r="M20" s="147"/>
    </row>
    <row r="21" spans="1:15" ht="13.5">
      <c r="A21" s="5" t="s">
        <v>74</v>
      </c>
      <c r="B21" s="71">
        <f>B20+E20+H20+K20</f>
        <v>44</v>
      </c>
      <c r="C21" s="4">
        <f>D20+G20+J20+L20</f>
        <v>0.18055555555555552</v>
      </c>
      <c r="D21" s="148"/>
      <c r="E21" s="148"/>
      <c r="F21" s="148"/>
      <c r="G21" s="148"/>
      <c r="H21" s="148"/>
      <c r="I21" s="148"/>
      <c r="J21" s="148"/>
      <c r="K21" s="148"/>
      <c r="L21" s="148"/>
      <c r="M21" s="148"/>
      <c r="O21" s="74"/>
    </row>
    <row r="22" spans="1:13" ht="15.75" customHeight="1">
      <c r="A22" s="141" t="s">
        <v>85</v>
      </c>
      <c r="B22" s="141"/>
      <c r="C22" s="141"/>
      <c r="D22" s="141"/>
      <c r="E22" s="141"/>
      <c r="F22" s="141"/>
      <c r="G22" s="141"/>
      <c r="H22" s="141"/>
      <c r="I22" s="141"/>
      <c r="J22" s="141"/>
      <c r="K22" s="141"/>
      <c r="L22" s="141"/>
      <c r="M22" s="141"/>
    </row>
    <row r="23" spans="1:13" ht="12.75" customHeight="1">
      <c r="A23" s="68" t="s">
        <v>60</v>
      </c>
      <c r="B23" s="138" t="s">
        <v>61</v>
      </c>
      <c r="C23" s="138"/>
      <c r="D23" s="138"/>
      <c r="E23" s="139" t="s">
        <v>62</v>
      </c>
      <c r="F23" s="139"/>
      <c r="G23" s="139"/>
      <c r="H23" s="138" t="s">
        <v>63</v>
      </c>
      <c r="I23" s="138"/>
      <c r="J23" s="138"/>
      <c r="K23" s="165"/>
      <c r="L23" s="165"/>
      <c r="M23" s="165"/>
    </row>
    <row r="24" spans="1:13" ht="12.75" customHeight="1">
      <c r="A24" s="69" t="s">
        <v>5</v>
      </c>
      <c r="B24" s="135" t="s">
        <v>65</v>
      </c>
      <c r="C24" s="135"/>
      <c r="D24" s="135"/>
      <c r="E24" s="134" t="s">
        <v>56</v>
      </c>
      <c r="F24" s="134"/>
      <c r="G24" s="134"/>
      <c r="H24" s="135" t="s">
        <v>86</v>
      </c>
      <c r="I24" s="135"/>
      <c r="J24" s="135"/>
      <c r="K24" s="165"/>
      <c r="L24" s="165"/>
      <c r="M24" s="165"/>
    </row>
    <row r="25" spans="1:13" ht="12.75" customHeight="1">
      <c r="A25" s="136" t="s">
        <v>69</v>
      </c>
      <c r="B25" s="135" t="s">
        <v>87</v>
      </c>
      <c r="C25" s="135"/>
      <c r="D25" s="135"/>
      <c r="E25" s="134" t="s">
        <v>126</v>
      </c>
      <c r="F25" s="134"/>
      <c r="G25" s="134"/>
      <c r="H25" s="135" t="s">
        <v>185</v>
      </c>
      <c r="I25" s="135"/>
      <c r="J25" s="135"/>
      <c r="K25" s="165"/>
      <c r="L25" s="165"/>
      <c r="M25" s="165"/>
    </row>
    <row r="26" spans="1:13" ht="96" customHeight="1">
      <c r="A26" s="136"/>
      <c r="B26" s="135"/>
      <c r="C26" s="135"/>
      <c r="D26" s="135"/>
      <c r="E26" s="134"/>
      <c r="F26" s="134"/>
      <c r="G26" s="134"/>
      <c r="H26" s="135"/>
      <c r="I26" s="135"/>
      <c r="J26" s="135"/>
      <c r="K26" s="165"/>
      <c r="L26" s="165"/>
      <c r="M26" s="165"/>
    </row>
    <row r="27" spans="1:13" ht="12.75">
      <c r="A27" s="5" t="s">
        <v>73</v>
      </c>
      <c r="B27" s="134">
        <v>6.5</v>
      </c>
      <c r="C27" s="134"/>
      <c r="D27" s="4">
        <v>0.027777777777777776</v>
      </c>
      <c r="E27" s="135">
        <v>8.5</v>
      </c>
      <c r="F27" s="135"/>
      <c r="G27" s="17">
        <v>0.034722222222222224</v>
      </c>
      <c r="H27" s="135">
        <v>12.75</v>
      </c>
      <c r="I27" s="135"/>
      <c r="J27" s="4">
        <v>0.052083333333333336</v>
      </c>
      <c r="K27" s="165"/>
      <c r="L27" s="165"/>
      <c r="M27" s="165"/>
    </row>
    <row r="28" spans="1:13" ht="12.75">
      <c r="A28" s="5" t="s">
        <v>74</v>
      </c>
      <c r="B28" s="70">
        <f>B27+E27+H27+K27</f>
        <v>27.75</v>
      </c>
      <c r="C28" s="4">
        <f>D27+G27+J27+L27</f>
        <v>0.11458333333333334</v>
      </c>
      <c r="D28" s="148"/>
      <c r="E28" s="148"/>
      <c r="F28" s="148"/>
      <c r="G28" s="148"/>
      <c r="H28" s="148"/>
      <c r="I28" s="148"/>
      <c r="J28" s="148"/>
      <c r="K28" s="148"/>
      <c r="L28" s="148"/>
      <c r="M28" s="148"/>
    </row>
    <row r="29" spans="1:13" ht="15.75">
      <c r="A29" s="162" t="s">
        <v>116</v>
      </c>
      <c r="B29" s="163"/>
      <c r="C29" s="163"/>
      <c r="D29" s="163"/>
      <c r="E29" s="163"/>
      <c r="F29" s="163"/>
      <c r="G29" s="163"/>
      <c r="H29" s="163"/>
      <c r="I29" s="163"/>
      <c r="J29" s="163"/>
      <c r="K29" s="163"/>
      <c r="L29" s="163"/>
      <c r="M29" s="164"/>
    </row>
    <row r="30" spans="1:13" ht="12.75" customHeight="1">
      <c r="A30" s="68" t="s">
        <v>60</v>
      </c>
      <c r="B30" s="183" t="s">
        <v>61</v>
      </c>
      <c r="C30" s="184"/>
      <c r="D30" s="185"/>
      <c r="E30" s="183" t="s">
        <v>62</v>
      </c>
      <c r="F30" s="184"/>
      <c r="G30" s="185"/>
      <c r="H30" s="183" t="s">
        <v>63</v>
      </c>
      <c r="I30" s="184"/>
      <c r="J30" s="185"/>
      <c r="K30" s="183" t="s">
        <v>64</v>
      </c>
      <c r="L30" s="184"/>
      <c r="M30" s="185"/>
    </row>
    <row r="31" spans="1:13" ht="12.75" customHeight="1">
      <c r="A31" s="69" t="s">
        <v>5</v>
      </c>
      <c r="B31" s="134" t="s">
        <v>65</v>
      </c>
      <c r="C31" s="188"/>
      <c r="D31" s="189"/>
      <c r="E31" s="134" t="s">
        <v>123</v>
      </c>
      <c r="F31" s="188"/>
      <c r="G31" s="189"/>
      <c r="H31" s="134" t="s">
        <v>51</v>
      </c>
      <c r="I31" s="188"/>
      <c r="J31" s="189"/>
      <c r="K31" s="134" t="s">
        <v>117</v>
      </c>
      <c r="L31" s="188"/>
      <c r="M31" s="189"/>
    </row>
    <row r="32" spans="1:13" ht="12.75" customHeight="1">
      <c r="A32" s="154" t="s">
        <v>69</v>
      </c>
      <c r="B32" s="146" t="s">
        <v>137</v>
      </c>
      <c r="C32" s="176"/>
      <c r="D32" s="177"/>
      <c r="E32" s="146" t="s">
        <v>127</v>
      </c>
      <c r="F32" s="176"/>
      <c r="G32" s="177"/>
      <c r="H32" s="146" t="s">
        <v>133</v>
      </c>
      <c r="I32" s="176"/>
      <c r="J32" s="177"/>
      <c r="K32" s="146" t="s">
        <v>139</v>
      </c>
      <c r="L32" s="176"/>
      <c r="M32" s="177"/>
    </row>
    <row r="33" spans="1:13" ht="96" customHeight="1">
      <c r="A33" s="157"/>
      <c r="B33" s="178"/>
      <c r="C33" s="179"/>
      <c r="D33" s="180"/>
      <c r="E33" s="178"/>
      <c r="F33" s="179"/>
      <c r="G33" s="180"/>
      <c r="H33" s="178"/>
      <c r="I33" s="179"/>
      <c r="J33" s="180"/>
      <c r="K33" s="178"/>
      <c r="L33" s="179"/>
      <c r="M33" s="180"/>
    </row>
    <row r="34" spans="1:13" ht="12.75">
      <c r="A34" s="5" t="s">
        <v>73</v>
      </c>
      <c r="B34" s="134">
        <v>6.5</v>
      </c>
      <c r="C34" s="189"/>
      <c r="D34" s="4">
        <v>0.027777777777777776</v>
      </c>
      <c r="E34" s="134">
        <v>11</v>
      </c>
      <c r="F34" s="189"/>
      <c r="G34" s="4">
        <v>0.04513888888888889</v>
      </c>
      <c r="H34" s="134">
        <v>9</v>
      </c>
      <c r="I34" s="189"/>
      <c r="J34" s="4">
        <v>0.03819444444444444</v>
      </c>
      <c r="K34" s="70">
        <v>19</v>
      </c>
      <c r="L34" s="204">
        <v>0.0763888888888889</v>
      </c>
      <c r="M34" s="205"/>
    </row>
    <row r="35" spans="1:13" ht="12.75">
      <c r="A35" s="5" t="s">
        <v>74</v>
      </c>
      <c r="B35" s="70">
        <f>B34+E34+H34+K34</f>
        <v>45.5</v>
      </c>
      <c r="C35" s="4">
        <f>D34+G34+J34+L34</f>
        <v>0.1875</v>
      </c>
      <c r="D35" s="204"/>
      <c r="E35" s="208"/>
      <c r="F35" s="208"/>
      <c r="G35" s="208"/>
      <c r="H35" s="208"/>
      <c r="I35" s="208"/>
      <c r="J35" s="208"/>
      <c r="K35" s="208"/>
      <c r="L35" s="208"/>
      <c r="M35" s="208"/>
    </row>
    <row r="36" spans="1:13" ht="15.75">
      <c r="A36" s="162" t="s">
        <v>118</v>
      </c>
      <c r="B36" s="163"/>
      <c r="C36" s="163"/>
      <c r="D36" s="163"/>
      <c r="E36" s="163"/>
      <c r="F36" s="163"/>
      <c r="G36" s="163"/>
      <c r="H36" s="163"/>
      <c r="I36" s="163"/>
      <c r="J36" s="163"/>
      <c r="K36" s="163"/>
      <c r="L36" s="163"/>
      <c r="M36" s="164"/>
    </row>
    <row r="37" spans="1:13" ht="12.75" customHeight="1">
      <c r="A37" s="68" t="s">
        <v>60</v>
      </c>
      <c r="B37" s="183" t="s">
        <v>61</v>
      </c>
      <c r="C37" s="184"/>
      <c r="D37" s="185"/>
      <c r="E37" s="183" t="s">
        <v>62</v>
      </c>
      <c r="F37" s="184"/>
      <c r="G37" s="185"/>
      <c r="H37" s="183" t="s">
        <v>63</v>
      </c>
      <c r="I37" s="184"/>
      <c r="J37" s="185"/>
      <c r="K37" s="183" t="s">
        <v>64</v>
      </c>
      <c r="L37" s="184"/>
      <c r="M37" s="185"/>
    </row>
    <row r="38" spans="1:13" ht="12.75" customHeight="1">
      <c r="A38" s="69" t="s">
        <v>5</v>
      </c>
      <c r="B38" s="134" t="s">
        <v>65</v>
      </c>
      <c r="C38" s="188"/>
      <c r="D38" s="189"/>
      <c r="E38" s="134" t="s">
        <v>124</v>
      </c>
      <c r="F38" s="188"/>
      <c r="G38" s="189"/>
      <c r="H38" s="134" t="s">
        <v>67</v>
      </c>
      <c r="I38" s="188"/>
      <c r="J38" s="189"/>
      <c r="K38" s="134" t="s">
        <v>88</v>
      </c>
      <c r="L38" s="188"/>
      <c r="M38" s="189"/>
    </row>
    <row r="39" spans="1:13" ht="12.75" customHeight="1">
      <c r="A39" s="154" t="s">
        <v>69</v>
      </c>
      <c r="B39" s="146" t="s">
        <v>121</v>
      </c>
      <c r="C39" s="176"/>
      <c r="D39" s="177"/>
      <c r="E39" s="146" t="s">
        <v>129</v>
      </c>
      <c r="F39" s="176"/>
      <c r="G39" s="177"/>
      <c r="H39" s="146" t="s">
        <v>132</v>
      </c>
      <c r="I39" s="176"/>
      <c r="J39" s="177"/>
      <c r="K39" s="146" t="s">
        <v>130</v>
      </c>
      <c r="L39" s="176"/>
      <c r="M39" s="177"/>
    </row>
    <row r="40" spans="1:13" ht="96" customHeight="1">
      <c r="A40" s="157"/>
      <c r="B40" s="178"/>
      <c r="C40" s="179"/>
      <c r="D40" s="180"/>
      <c r="E40" s="178"/>
      <c r="F40" s="179"/>
      <c r="G40" s="180"/>
      <c r="H40" s="178"/>
      <c r="I40" s="179"/>
      <c r="J40" s="180"/>
      <c r="K40" s="178"/>
      <c r="L40" s="179"/>
      <c r="M40" s="180"/>
    </row>
    <row r="41" spans="1:13" ht="12.75">
      <c r="A41" s="5" t="s">
        <v>73</v>
      </c>
      <c r="B41" s="134">
        <v>6</v>
      </c>
      <c r="C41" s="189"/>
      <c r="D41" s="4">
        <v>0.027777777777777776</v>
      </c>
      <c r="E41" s="134">
        <v>12</v>
      </c>
      <c r="F41" s="189"/>
      <c r="G41" s="4">
        <v>0.04652777777777778</v>
      </c>
      <c r="H41" s="134">
        <v>10</v>
      </c>
      <c r="I41" s="189"/>
      <c r="J41" s="4">
        <v>0.041666666666666664</v>
      </c>
      <c r="K41" s="70">
        <v>20.2</v>
      </c>
      <c r="L41" s="204">
        <v>0.08333333333333333</v>
      </c>
      <c r="M41" s="205"/>
    </row>
    <row r="42" spans="1:13" ht="12.75">
      <c r="A42" s="5" t="s">
        <v>74</v>
      </c>
      <c r="B42" s="70">
        <f>B41+E41+H41+K41</f>
        <v>48.2</v>
      </c>
      <c r="C42" s="4">
        <f>D41+G41+J41+L41</f>
        <v>0.19930555555555557</v>
      </c>
      <c r="D42" s="72"/>
      <c r="E42" s="75"/>
      <c r="F42" s="75"/>
      <c r="G42" s="72"/>
      <c r="H42" s="75"/>
      <c r="I42" s="75"/>
      <c r="J42" s="72"/>
      <c r="K42" s="75"/>
      <c r="L42" s="72"/>
      <c r="M42" s="75"/>
    </row>
    <row r="43" spans="1:13" ht="15.75">
      <c r="A43" s="162" t="s">
        <v>120</v>
      </c>
      <c r="B43" s="163"/>
      <c r="C43" s="163"/>
      <c r="D43" s="163"/>
      <c r="E43" s="163"/>
      <c r="F43" s="163"/>
      <c r="G43" s="163"/>
      <c r="H43" s="163"/>
      <c r="I43" s="163"/>
      <c r="J43" s="163"/>
      <c r="K43" s="163"/>
      <c r="L43" s="163"/>
      <c r="M43" s="164"/>
    </row>
    <row r="44" spans="1:13" ht="12.75" customHeight="1">
      <c r="A44" s="68" t="s">
        <v>60</v>
      </c>
      <c r="B44" s="183" t="s">
        <v>61</v>
      </c>
      <c r="C44" s="184"/>
      <c r="D44" s="185"/>
      <c r="E44" s="183" t="s">
        <v>62</v>
      </c>
      <c r="F44" s="184"/>
      <c r="G44" s="185"/>
      <c r="H44" s="183" t="s">
        <v>63</v>
      </c>
      <c r="I44" s="184"/>
      <c r="J44" s="185"/>
      <c r="K44" s="183" t="s">
        <v>64</v>
      </c>
      <c r="L44" s="184"/>
      <c r="M44" s="185"/>
    </row>
    <row r="45" spans="1:13" ht="12.75" customHeight="1">
      <c r="A45" s="69" t="s">
        <v>5</v>
      </c>
      <c r="B45" s="134" t="s">
        <v>65</v>
      </c>
      <c r="C45" s="188"/>
      <c r="D45" s="189"/>
      <c r="E45" s="134" t="s">
        <v>90</v>
      </c>
      <c r="F45" s="188"/>
      <c r="G45" s="189"/>
      <c r="H45" s="134" t="s">
        <v>51</v>
      </c>
      <c r="I45" s="188"/>
      <c r="J45" s="189"/>
      <c r="K45" s="134" t="s">
        <v>88</v>
      </c>
      <c r="L45" s="188"/>
      <c r="M45" s="189"/>
    </row>
    <row r="46" spans="1:13" ht="12.75" customHeight="1">
      <c r="A46" s="154" t="s">
        <v>69</v>
      </c>
      <c r="B46" s="146" t="s">
        <v>122</v>
      </c>
      <c r="C46" s="176"/>
      <c r="D46" s="177"/>
      <c r="E46" s="146" t="s">
        <v>131</v>
      </c>
      <c r="F46" s="176"/>
      <c r="G46" s="177"/>
      <c r="H46" s="146" t="s">
        <v>134</v>
      </c>
      <c r="I46" s="176"/>
      <c r="J46" s="177"/>
      <c r="K46" s="146" t="s">
        <v>135</v>
      </c>
      <c r="L46" s="176"/>
      <c r="M46" s="177"/>
    </row>
    <row r="47" spans="1:13" ht="96" customHeight="1">
      <c r="A47" s="157"/>
      <c r="B47" s="178"/>
      <c r="C47" s="179"/>
      <c r="D47" s="180"/>
      <c r="E47" s="178"/>
      <c r="F47" s="179"/>
      <c r="G47" s="180"/>
      <c r="H47" s="178"/>
      <c r="I47" s="179"/>
      <c r="J47" s="180"/>
      <c r="K47" s="178"/>
      <c r="L47" s="179"/>
      <c r="M47" s="180"/>
    </row>
    <row r="48" spans="1:13" ht="12.75">
      <c r="A48" s="5" t="s">
        <v>73</v>
      </c>
      <c r="B48" s="134">
        <v>6.5</v>
      </c>
      <c r="C48" s="189"/>
      <c r="D48" s="4">
        <v>0.027777777777777776</v>
      </c>
      <c r="E48" s="134">
        <v>12</v>
      </c>
      <c r="F48" s="189"/>
      <c r="G48" s="4">
        <v>0.04652777777777778</v>
      </c>
      <c r="H48" s="134">
        <v>11.7</v>
      </c>
      <c r="I48" s="189"/>
      <c r="J48" s="4">
        <v>0.04861111111111111</v>
      </c>
      <c r="K48" s="70">
        <v>21.9</v>
      </c>
      <c r="L48" s="204">
        <v>0.09027777777777778</v>
      </c>
      <c r="M48" s="205"/>
    </row>
    <row r="49" spans="1:13" ht="12.75">
      <c r="A49" s="5" t="s">
        <v>74</v>
      </c>
      <c r="B49" s="70">
        <f>B48+E48+H48+K48</f>
        <v>52.099999999999994</v>
      </c>
      <c r="C49" s="4">
        <f>D48+G48+J48+L48</f>
        <v>0.21319444444444446</v>
      </c>
      <c r="D49" s="72"/>
      <c r="E49" s="75"/>
      <c r="F49" s="75"/>
      <c r="G49" s="72"/>
      <c r="H49" s="75"/>
      <c r="I49" s="75"/>
      <c r="J49" s="72"/>
      <c r="K49" s="75"/>
      <c r="L49" s="72"/>
      <c r="M49" s="75"/>
    </row>
    <row r="50" spans="1:13" ht="15.75">
      <c r="A50" s="162" t="s">
        <v>119</v>
      </c>
      <c r="B50" s="163"/>
      <c r="C50" s="163"/>
      <c r="D50" s="163"/>
      <c r="E50" s="163"/>
      <c r="F50" s="163"/>
      <c r="G50" s="163"/>
      <c r="H50" s="209"/>
      <c r="I50" s="209"/>
      <c r="J50" s="209"/>
      <c r="K50" s="163"/>
      <c r="L50" s="163"/>
      <c r="M50" s="164"/>
    </row>
    <row r="51" spans="1:13" ht="12.75" customHeight="1">
      <c r="A51" s="68" t="s">
        <v>60</v>
      </c>
      <c r="B51" s="183" t="s">
        <v>61</v>
      </c>
      <c r="C51" s="184"/>
      <c r="D51" s="185"/>
      <c r="E51" s="183" t="s">
        <v>62</v>
      </c>
      <c r="F51" s="184"/>
      <c r="G51" s="184"/>
      <c r="H51" s="159" t="s">
        <v>63</v>
      </c>
      <c r="I51" s="159"/>
      <c r="J51" s="159"/>
      <c r="K51" s="187"/>
      <c r="L51" s="187"/>
      <c r="M51" s="187"/>
    </row>
    <row r="52" spans="1:13" ht="12.75" customHeight="1">
      <c r="A52" s="69" t="s">
        <v>5</v>
      </c>
      <c r="B52" s="134" t="s">
        <v>65</v>
      </c>
      <c r="C52" s="188"/>
      <c r="D52" s="189"/>
      <c r="E52" s="134" t="s">
        <v>56</v>
      </c>
      <c r="F52" s="188"/>
      <c r="G52" s="188"/>
      <c r="H52" s="152" t="s">
        <v>51</v>
      </c>
      <c r="I52" s="152"/>
      <c r="J52" s="152"/>
      <c r="K52" s="182"/>
      <c r="L52" s="182"/>
      <c r="M52" s="182"/>
    </row>
    <row r="53" spans="1:13" ht="12.75" customHeight="1">
      <c r="A53" s="154" t="s">
        <v>69</v>
      </c>
      <c r="B53" s="146" t="s">
        <v>89</v>
      </c>
      <c r="C53" s="176"/>
      <c r="D53" s="177"/>
      <c r="E53" s="146" t="s">
        <v>138</v>
      </c>
      <c r="F53" s="176"/>
      <c r="G53" s="176"/>
      <c r="H53" s="152" t="s">
        <v>136</v>
      </c>
      <c r="I53" s="152"/>
      <c r="J53" s="152"/>
      <c r="K53" s="182"/>
      <c r="L53" s="182"/>
      <c r="M53" s="182"/>
    </row>
    <row r="54" spans="1:13" ht="96" customHeight="1">
      <c r="A54" s="157"/>
      <c r="B54" s="178"/>
      <c r="C54" s="179"/>
      <c r="D54" s="180"/>
      <c r="E54" s="178"/>
      <c r="F54" s="179"/>
      <c r="G54" s="179"/>
      <c r="H54" s="152"/>
      <c r="I54" s="152"/>
      <c r="J54" s="152"/>
      <c r="K54" s="182"/>
      <c r="L54" s="182"/>
      <c r="M54" s="182"/>
    </row>
    <row r="55" spans="1:13" ht="12.75">
      <c r="A55" s="5" t="s">
        <v>73</v>
      </c>
      <c r="B55" s="134">
        <v>6.5</v>
      </c>
      <c r="C55" s="189"/>
      <c r="D55" s="4">
        <v>0.027777777777777776</v>
      </c>
      <c r="E55" s="134">
        <v>9</v>
      </c>
      <c r="F55" s="189"/>
      <c r="G55" s="17">
        <v>0.036111111111111115</v>
      </c>
      <c r="H55" s="152">
        <v>12.5</v>
      </c>
      <c r="I55" s="152"/>
      <c r="J55" s="83">
        <v>0.052083333333333336</v>
      </c>
      <c r="K55" s="182"/>
      <c r="L55" s="182"/>
      <c r="M55" s="182"/>
    </row>
    <row r="56" spans="1:13" ht="12.75">
      <c r="A56" s="5" t="s">
        <v>74</v>
      </c>
      <c r="B56" s="70">
        <f>B55+E55+H55+K55</f>
        <v>28</v>
      </c>
      <c r="C56" s="4">
        <f>D55+G55+J55+L55</f>
        <v>0.11597222222222223</v>
      </c>
      <c r="D56" s="72"/>
      <c r="E56" s="75"/>
      <c r="F56" s="75"/>
      <c r="G56" s="72"/>
      <c r="H56" s="75"/>
      <c r="I56" s="75"/>
      <c r="J56" s="72"/>
      <c r="K56" s="75"/>
      <c r="L56" s="72"/>
      <c r="M56" s="75"/>
    </row>
    <row r="57" spans="1:13" ht="15.75">
      <c r="A57" s="162" t="s">
        <v>226</v>
      </c>
      <c r="B57" s="163"/>
      <c r="C57" s="163"/>
      <c r="D57" s="163"/>
      <c r="E57" s="163"/>
      <c r="F57" s="163"/>
      <c r="G57" s="163"/>
      <c r="H57" s="163"/>
      <c r="I57" s="163"/>
      <c r="J57" s="163"/>
      <c r="K57" s="163"/>
      <c r="L57" s="163"/>
      <c r="M57" s="164"/>
    </row>
    <row r="58" spans="1:13" ht="12.75">
      <c r="A58" s="68" t="s">
        <v>60</v>
      </c>
      <c r="B58" s="183" t="s">
        <v>61</v>
      </c>
      <c r="C58" s="184"/>
      <c r="D58" s="185"/>
      <c r="E58" s="183" t="s">
        <v>62</v>
      </c>
      <c r="F58" s="184"/>
      <c r="G58" s="185"/>
      <c r="H58" s="183" t="s">
        <v>63</v>
      </c>
      <c r="I58" s="184"/>
      <c r="J58" s="185"/>
      <c r="K58" s="183" t="s">
        <v>64</v>
      </c>
      <c r="L58" s="184"/>
      <c r="M58" s="185"/>
    </row>
    <row r="59" spans="1:13" ht="12.75">
      <c r="A59" s="69" t="s">
        <v>5</v>
      </c>
      <c r="B59" s="134" t="s">
        <v>65</v>
      </c>
      <c r="C59" s="188"/>
      <c r="D59" s="189"/>
      <c r="E59" s="134" t="s">
        <v>232</v>
      </c>
      <c r="F59" s="188"/>
      <c r="G59" s="189"/>
      <c r="H59" s="134" t="s">
        <v>51</v>
      </c>
      <c r="I59" s="188"/>
      <c r="J59" s="189"/>
      <c r="K59" s="134" t="s">
        <v>88</v>
      </c>
      <c r="L59" s="188"/>
      <c r="M59" s="189"/>
    </row>
    <row r="60" spans="1:13" ht="12.75">
      <c r="A60" s="154" t="s">
        <v>69</v>
      </c>
      <c r="B60" s="146" t="s">
        <v>233</v>
      </c>
      <c r="C60" s="176"/>
      <c r="D60" s="177"/>
      <c r="E60" s="146" t="s">
        <v>237</v>
      </c>
      <c r="F60" s="176"/>
      <c r="G60" s="177"/>
      <c r="H60" s="146" t="s">
        <v>134</v>
      </c>
      <c r="I60" s="176"/>
      <c r="J60" s="177"/>
      <c r="K60" s="146" t="s">
        <v>234</v>
      </c>
      <c r="L60" s="176"/>
      <c r="M60" s="177"/>
    </row>
    <row r="61" spans="1:13" ht="96" customHeight="1">
      <c r="A61" s="157"/>
      <c r="B61" s="178"/>
      <c r="C61" s="179"/>
      <c r="D61" s="180"/>
      <c r="E61" s="178"/>
      <c r="F61" s="179"/>
      <c r="G61" s="180"/>
      <c r="H61" s="178"/>
      <c r="I61" s="179"/>
      <c r="J61" s="180"/>
      <c r="K61" s="178"/>
      <c r="L61" s="179"/>
      <c r="M61" s="180"/>
    </row>
    <row r="62" spans="1:13" ht="12.75">
      <c r="A62" s="5" t="s">
        <v>73</v>
      </c>
      <c r="B62" s="134">
        <v>6.5</v>
      </c>
      <c r="C62" s="189"/>
      <c r="D62" s="4">
        <v>0.027777777777777776</v>
      </c>
      <c r="E62" s="134">
        <v>11.2</v>
      </c>
      <c r="F62" s="189"/>
      <c r="G62" s="4">
        <v>0.04583333333333334</v>
      </c>
      <c r="H62" s="134">
        <v>11.7</v>
      </c>
      <c r="I62" s="189"/>
      <c r="J62" s="4">
        <v>0.04861111111111111</v>
      </c>
      <c r="K62" s="70">
        <v>22.7</v>
      </c>
      <c r="L62" s="204">
        <v>0.09375</v>
      </c>
      <c r="M62" s="205"/>
    </row>
    <row r="63" spans="1:13" ht="12.75">
      <c r="A63" s="5" t="s">
        <v>74</v>
      </c>
      <c r="B63" s="70">
        <f>B62+E62+H62+K62</f>
        <v>52.099999999999994</v>
      </c>
      <c r="C63" s="4">
        <f>D62+G62+J62+L62</f>
        <v>0.21597222222222223</v>
      </c>
      <c r="D63" s="72"/>
      <c r="E63" s="75"/>
      <c r="F63" s="75"/>
      <c r="G63" s="72"/>
      <c r="H63" s="75"/>
      <c r="I63" s="75"/>
      <c r="J63" s="72"/>
      <c r="K63" s="75"/>
      <c r="L63" s="72"/>
      <c r="M63" s="75"/>
    </row>
    <row r="64" spans="1:13" ht="15.75">
      <c r="A64" s="162" t="s">
        <v>227</v>
      </c>
      <c r="B64" s="163"/>
      <c r="C64" s="163"/>
      <c r="D64" s="163"/>
      <c r="E64" s="163"/>
      <c r="F64" s="163"/>
      <c r="G64" s="163"/>
      <c r="H64" s="163"/>
      <c r="I64" s="163"/>
      <c r="J64" s="163"/>
      <c r="K64" s="163"/>
      <c r="L64" s="163"/>
      <c r="M64" s="164"/>
    </row>
    <row r="65" spans="1:13" ht="12.75">
      <c r="A65" s="68" t="s">
        <v>60</v>
      </c>
      <c r="B65" s="183" t="s">
        <v>61</v>
      </c>
      <c r="C65" s="184"/>
      <c r="D65" s="185"/>
      <c r="E65" s="183" t="s">
        <v>62</v>
      </c>
      <c r="F65" s="184"/>
      <c r="G65" s="185"/>
      <c r="H65" s="183" t="s">
        <v>63</v>
      </c>
      <c r="I65" s="184"/>
      <c r="J65" s="185"/>
      <c r="K65" s="183" t="s">
        <v>64</v>
      </c>
      <c r="L65" s="184"/>
      <c r="M65" s="185"/>
    </row>
    <row r="66" spans="1:13" ht="12.75">
      <c r="A66" s="69" t="s">
        <v>5</v>
      </c>
      <c r="B66" s="134" t="s">
        <v>65</v>
      </c>
      <c r="C66" s="188"/>
      <c r="D66" s="189"/>
      <c r="E66" s="134" t="s">
        <v>194</v>
      </c>
      <c r="F66" s="188"/>
      <c r="G66" s="189"/>
      <c r="H66" s="134" t="s">
        <v>51</v>
      </c>
      <c r="I66" s="188"/>
      <c r="J66" s="189"/>
      <c r="K66" s="134" t="s">
        <v>196</v>
      </c>
      <c r="L66" s="188"/>
      <c r="M66" s="189"/>
    </row>
    <row r="67" spans="1:13" ht="12.75">
      <c r="A67" s="154" t="s">
        <v>69</v>
      </c>
      <c r="B67" s="146" t="s">
        <v>233</v>
      </c>
      <c r="C67" s="176"/>
      <c r="D67" s="177"/>
      <c r="E67" s="146" t="s">
        <v>235</v>
      </c>
      <c r="F67" s="176"/>
      <c r="G67" s="177"/>
      <c r="H67" s="146" t="s">
        <v>238</v>
      </c>
      <c r="I67" s="176"/>
      <c r="J67" s="177"/>
      <c r="K67" s="146" t="s">
        <v>239</v>
      </c>
      <c r="L67" s="176"/>
      <c r="M67" s="177"/>
    </row>
    <row r="68" spans="1:13" ht="96" customHeight="1">
      <c r="A68" s="157"/>
      <c r="B68" s="178"/>
      <c r="C68" s="179"/>
      <c r="D68" s="180"/>
      <c r="E68" s="178"/>
      <c r="F68" s="179"/>
      <c r="G68" s="180"/>
      <c r="H68" s="178"/>
      <c r="I68" s="179"/>
      <c r="J68" s="180"/>
      <c r="K68" s="178"/>
      <c r="L68" s="179"/>
      <c r="M68" s="180"/>
    </row>
    <row r="69" spans="1:13" ht="12.75">
      <c r="A69" s="5" t="s">
        <v>73</v>
      </c>
      <c r="B69" s="134">
        <v>6.5</v>
      </c>
      <c r="C69" s="189"/>
      <c r="D69" s="4">
        <v>0.027777777777777776</v>
      </c>
      <c r="E69" s="134">
        <v>11</v>
      </c>
      <c r="F69" s="189"/>
      <c r="G69" s="4">
        <v>0.04305555555555556</v>
      </c>
      <c r="H69" s="134">
        <v>10</v>
      </c>
      <c r="I69" s="189"/>
      <c r="J69" s="4">
        <v>0.041666666666666664</v>
      </c>
      <c r="K69" s="70">
        <v>22.5</v>
      </c>
      <c r="L69" s="204">
        <v>0.09027777777777778</v>
      </c>
      <c r="M69" s="205"/>
    </row>
    <row r="70" spans="1:13" ht="12.75">
      <c r="A70" s="5" t="s">
        <v>74</v>
      </c>
      <c r="B70" s="70">
        <f>B69+E69+H69+K69</f>
        <v>50</v>
      </c>
      <c r="C70" s="4">
        <f>D69+G69+J69+L69</f>
        <v>0.20277777777777778</v>
      </c>
      <c r="D70" s="72"/>
      <c r="E70" s="75"/>
      <c r="F70" s="75"/>
      <c r="G70" s="72"/>
      <c r="H70" s="75"/>
      <c r="I70" s="75"/>
      <c r="J70" s="72"/>
      <c r="K70" s="75"/>
      <c r="L70" s="72"/>
      <c r="M70" s="75"/>
    </row>
    <row r="71" spans="1:13" ht="15.75">
      <c r="A71" s="162" t="s">
        <v>228</v>
      </c>
      <c r="B71" s="163"/>
      <c r="C71" s="163"/>
      <c r="D71" s="163"/>
      <c r="E71" s="163"/>
      <c r="F71" s="163"/>
      <c r="G71" s="163"/>
      <c r="H71" s="163"/>
      <c r="I71" s="163"/>
      <c r="J71" s="163"/>
      <c r="K71" s="163"/>
      <c r="L71" s="163"/>
      <c r="M71" s="164"/>
    </row>
    <row r="72" spans="1:13" ht="12.75">
      <c r="A72" s="68" t="s">
        <v>60</v>
      </c>
      <c r="B72" s="183" t="s">
        <v>61</v>
      </c>
      <c r="C72" s="184"/>
      <c r="D72" s="185"/>
      <c r="E72" s="183" t="s">
        <v>62</v>
      </c>
      <c r="F72" s="184"/>
      <c r="G72" s="185"/>
      <c r="H72" s="183" t="s">
        <v>63</v>
      </c>
      <c r="I72" s="184"/>
      <c r="J72" s="185"/>
      <c r="K72" s="183" t="s">
        <v>64</v>
      </c>
      <c r="L72" s="184"/>
      <c r="M72" s="185"/>
    </row>
    <row r="73" spans="1:13" ht="12.75">
      <c r="A73" s="69" t="s">
        <v>5</v>
      </c>
      <c r="B73" s="134" t="s">
        <v>67</v>
      </c>
      <c r="C73" s="188"/>
      <c r="D73" s="189"/>
      <c r="E73" s="134" t="s">
        <v>195</v>
      </c>
      <c r="F73" s="188"/>
      <c r="G73" s="189"/>
      <c r="H73" s="134" t="s">
        <v>51</v>
      </c>
      <c r="I73" s="188"/>
      <c r="J73" s="189"/>
      <c r="K73" s="134" t="s">
        <v>88</v>
      </c>
      <c r="L73" s="188"/>
      <c r="M73" s="189"/>
    </row>
    <row r="74" spans="1:13" ht="12.75">
      <c r="A74" s="154" t="s">
        <v>69</v>
      </c>
      <c r="B74" s="146" t="s">
        <v>243</v>
      </c>
      <c r="C74" s="176"/>
      <c r="D74" s="177"/>
      <c r="E74" s="146" t="s">
        <v>241</v>
      </c>
      <c r="F74" s="176"/>
      <c r="G74" s="177"/>
      <c r="H74" s="146" t="s">
        <v>242</v>
      </c>
      <c r="I74" s="176"/>
      <c r="J74" s="177"/>
      <c r="K74" s="146" t="s">
        <v>247</v>
      </c>
      <c r="L74" s="176"/>
      <c r="M74" s="177"/>
    </row>
    <row r="75" spans="1:13" ht="96" customHeight="1">
      <c r="A75" s="157"/>
      <c r="B75" s="178"/>
      <c r="C75" s="179"/>
      <c r="D75" s="180"/>
      <c r="E75" s="178"/>
      <c r="F75" s="179"/>
      <c r="G75" s="180"/>
      <c r="H75" s="178"/>
      <c r="I75" s="179"/>
      <c r="J75" s="180"/>
      <c r="K75" s="178"/>
      <c r="L75" s="179"/>
      <c r="M75" s="180"/>
    </row>
    <row r="76" spans="1:13" ht="12.75">
      <c r="A76" s="5" t="s">
        <v>73</v>
      </c>
      <c r="B76" s="134">
        <v>6.5</v>
      </c>
      <c r="C76" s="189"/>
      <c r="D76" s="4">
        <v>0.027777777777777776</v>
      </c>
      <c r="E76" s="134">
        <v>8.7</v>
      </c>
      <c r="F76" s="189"/>
      <c r="G76" s="4">
        <v>0.034722222222222224</v>
      </c>
      <c r="H76" s="134">
        <v>12.4</v>
      </c>
      <c r="I76" s="189"/>
      <c r="J76" s="4">
        <v>0.052083333333333336</v>
      </c>
      <c r="K76" s="70">
        <v>25.4</v>
      </c>
      <c r="L76" s="204">
        <v>0.10416666666666667</v>
      </c>
      <c r="M76" s="205"/>
    </row>
    <row r="77" spans="1:13" ht="12.75">
      <c r="A77" s="6" t="s">
        <v>74</v>
      </c>
      <c r="B77" s="73">
        <f>B76+E76+H76+K76</f>
        <v>53</v>
      </c>
      <c r="C77" s="76">
        <f>D76+G76+J76+L76</f>
        <v>0.21875</v>
      </c>
      <c r="D77" s="72"/>
      <c r="E77" s="75"/>
      <c r="F77" s="75"/>
      <c r="G77" s="72"/>
      <c r="H77" s="75"/>
      <c r="I77" s="75"/>
      <c r="J77" s="72"/>
      <c r="K77" s="75"/>
      <c r="L77" s="72"/>
      <c r="M77" s="75"/>
    </row>
    <row r="78" spans="1:13" ht="15.75">
      <c r="A78" s="201" t="s">
        <v>229</v>
      </c>
      <c r="B78" s="201"/>
      <c r="C78" s="201"/>
      <c r="D78" s="201"/>
      <c r="E78" s="201"/>
      <c r="F78" s="201"/>
      <c r="G78" s="201"/>
      <c r="H78" s="201"/>
      <c r="I78" s="201"/>
      <c r="J78" s="201"/>
      <c r="K78" s="201"/>
      <c r="L78" s="201"/>
      <c r="M78" s="201"/>
    </row>
    <row r="79" spans="1:13" ht="12.75">
      <c r="A79" s="68" t="s">
        <v>60</v>
      </c>
      <c r="B79" s="139" t="s">
        <v>61</v>
      </c>
      <c r="C79" s="202"/>
      <c r="D79" s="203"/>
      <c r="E79" s="139" t="s">
        <v>62</v>
      </c>
      <c r="F79" s="202"/>
      <c r="G79" s="202"/>
      <c r="H79" s="159" t="s">
        <v>63</v>
      </c>
      <c r="I79" s="159"/>
      <c r="J79" s="159"/>
      <c r="K79" s="165"/>
      <c r="L79" s="165"/>
      <c r="M79" s="165"/>
    </row>
    <row r="80" spans="1:13" ht="12.75">
      <c r="A80" s="69" t="s">
        <v>5</v>
      </c>
      <c r="B80" s="134" t="s">
        <v>65</v>
      </c>
      <c r="C80" s="188"/>
      <c r="D80" s="189"/>
      <c r="E80" s="134" t="s">
        <v>67</v>
      </c>
      <c r="F80" s="188"/>
      <c r="G80" s="188"/>
      <c r="H80" s="152" t="s">
        <v>202</v>
      </c>
      <c r="I80" s="152"/>
      <c r="J80" s="152"/>
      <c r="K80" s="182"/>
      <c r="L80" s="182"/>
      <c r="M80" s="182"/>
    </row>
    <row r="81" spans="1:13" ht="12.75">
      <c r="A81" s="154" t="s">
        <v>69</v>
      </c>
      <c r="B81" s="146" t="s">
        <v>89</v>
      </c>
      <c r="C81" s="176"/>
      <c r="D81" s="177"/>
      <c r="E81" s="146" t="s">
        <v>245</v>
      </c>
      <c r="F81" s="176"/>
      <c r="G81" s="176"/>
      <c r="H81" s="152" t="s">
        <v>246</v>
      </c>
      <c r="I81" s="152"/>
      <c r="J81" s="152"/>
      <c r="K81" s="182"/>
      <c r="L81" s="182"/>
      <c r="M81" s="182"/>
    </row>
    <row r="82" spans="1:13" ht="96" customHeight="1">
      <c r="A82" s="157"/>
      <c r="B82" s="178"/>
      <c r="C82" s="179"/>
      <c r="D82" s="180"/>
      <c r="E82" s="178"/>
      <c r="F82" s="179"/>
      <c r="G82" s="179"/>
      <c r="H82" s="152"/>
      <c r="I82" s="152"/>
      <c r="J82" s="152"/>
      <c r="K82" s="182"/>
      <c r="L82" s="182"/>
      <c r="M82" s="182"/>
    </row>
    <row r="83" spans="1:13" ht="12.75">
      <c r="A83" s="5" t="s">
        <v>73</v>
      </c>
      <c r="B83" s="134">
        <v>6.5</v>
      </c>
      <c r="C83" s="189"/>
      <c r="D83" s="4">
        <v>0.027777777777777776</v>
      </c>
      <c r="E83" s="134">
        <v>10</v>
      </c>
      <c r="F83" s="189"/>
      <c r="G83" s="17">
        <v>0.041666666666666664</v>
      </c>
      <c r="H83" s="152">
        <v>16.7</v>
      </c>
      <c r="I83" s="152"/>
      <c r="J83" s="83">
        <v>0.06944444444444443</v>
      </c>
      <c r="K83" s="75"/>
      <c r="L83" s="148"/>
      <c r="M83" s="148"/>
    </row>
    <row r="84" spans="1:13" ht="12.75">
      <c r="A84" s="5" t="s">
        <v>74</v>
      </c>
      <c r="B84" s="70">
        <f>B83+E83+H83+K83</f>
        <v>33.2</v>
      </c>
      <c r="C84" s="4">
        <f>D83+G83+J83+L83</f>
        <v>0.1388888888888889</v>
      </c>
      <c r="D84" s="72"/>
      <c r="E84" s="75"/>
      <c r="F84" s="75"/>
      <c r="G84" s="72"/>
      <c r="H84" s="75"/>
      <c r="I84" s="75"/>
      <c r="J84" s="72"/>
      <c r="K84" s="75"/>
      <c r="L84" s="72"/>
      <c r="M84" s="75"/>
    </row>
    <row r="85" spans="1:13" ht="15.75">
      <c r="A85" s="142" t="s">
        <v>211</v>
      </c>
      <c r="B85" s="143"/>
      <c r="C85" s="143"/>
      <c r="D85" s="143"/>
      <c r="E85" s="143"/>
      <c r="F85" s="143"/>
      <c r="G85" s="143"/>
      <c r="H85" s="143"/>
      <c r="I85" s="143"/>
      <c r="J85" s="143"/>
      <c r="K85" s="143"/>
      <c r="L85" s="143"/>
      <c r="M85" s="144"/>
    </row>
    <row r="86" spans="1:13" ht="12.75">
      <c r="A86" s="68" t="s">
        <v>60</v>
      </c>
      <c r="B86" s="138" t="s">
        <v>61</v>
      </c>
      <c r="C86" s="138"/>
      <c r="D86" s="138"/>
      <c r="E86" s="139" t="s">
        <v>62</v>
      </c>
      <c r="F86" s="139"/>
      <c r="G86" s="139"/>
      <c r="H86" s="138" t="s">
        <v>63</v>
      </c>
      <c r="I86" s="138"/>
      <c r="J86" s="138"/>
      <c r="K86" s="97"/>
      <c r="L86" s="97"/>
      <c r="M86" s="97"/>
    </row>
    <row r="87" spans="1:13" ht="12.75">
      <c r="A87" s="69" t="s">
        <v>5</v>
      </c>
      <c r="B87" s="135" t="s">
        <v>67</v>
      </c>
      <c r="C87" s="135"/>
      <c r="D87" s="135"/>
      <c r="E87" s="134" t="s">
        <v>145</v>
      </c>
      <c r="F87" s="134"/>
      <c r="G87" s="134"/>
      <c r="H87" s="135" t="s">
        <v>67</v>
      </c>
      <c r="I87" s="135"/>
      <c r="J87" s="135"/>
      <c r="K87" s="97"/>
      <c r="L87" s="97"/>
      <c r="M87" s="97"/>
    </row>
    <row r="88" spans="1:13" ht="12.75">
      <c r="A88" s="136" t="s">
        <v>69</v>
      </c>
      <c r="B88" s="135" t="s">
        <v>51</v>
      </c>
      <c r="C88" s="135"/>
      <c r="D88" s="135"/>
      <c r="E88" s="135" t="s">
        <v>248</v>
      </c>
      <c r="F88" s="135"/>
      <c r="G88" s="135"/>
      <c r="H88" s="135" t="s">
        <v>240</v>
      </c>
      <c r="I88" s="135"/>
      <c r="J88" s="135"/>
      <c r="K88" s="97"/>
      <c r="L88" s="97"/>
      <c r="M88" s="97"/>
    </row>
    <row r="89" spans="1:13" ht="96" customHeight="1">
      <c r="A89" s="136"/>
      <c r="B89" s="135"/>
      <c r="C89" s="135"/>
      <c r="D89" s="135"/>
      <c r="E89" s="135"/>
      <c r="F89" s="135"/>
      <c r="G89" s="135"/>
      <c r="H89" s="135"/>
      <c r="I89" s="135"/>
      <c r="J89" s="135"/>
      <c r="K89" s="97"/>
      <c r="L89" s="97"/>
      <c r="M89" s="97"/>
    </row>
    <row r="90" spans="1:13" ht="12.75">
      <c r="A90" s="5" t="s">
        <v>73</v>
      </c>
      <c r="B90" s="134">
        <v>6.5</v>
      </c>
      <c r="C90" s="134"/>
      <c r="D90" s="4">
        <v>0.027777777777777776</v>
      </c>
      <c r="E90" s="135">
        <v>9</v>
      </c>
      <c r="F90" s="135"/>
      <c r="G90" s="17">
        <v>0.0375</v>
      </c>
      <c r="H90" s="134">
        <v>11.7</v>
      </c>
      <c r="I90" s="134"/>
      <c r="J90" s="4">
        <v>0.04861111111111111</v>
      </c>
      <c r="K90" s="97"/>
      <c r="L90" s="97"/>
      <c r="M90" s="97"/>
    </row>
    <row r="91" spans="1:13" ht="12.75">
      <c r="A91" s="6" t="s">
        <v>74</v>
      </c>
      <c r="B91" s="73">
        <f>B90+E90+H90+K90</f>
        <v>27.2</v>
      </c>
      <c r="C91" s="76">
        <f>D90+G90+J90+L90</f>
        <v>0.11388888888888887</v>
      </c>
      <c r="D91" s="72"/>
      <c r="E91" s="75"/>
      <c r="F91" s="75"/>
      <c r="G91" s="72"/>
      <c r="H91" s="98"/>
      <c r="I91" s="99"/>
      <c r="J91" s="4"/>
      <c r="K91" s="75"/>
      <c r="L91" s="72"/>
      <c r="M91" s="75"/>
    </row>
    <row r="92" spans="1:13" ht="15.75">
      <c r="A92" s="141" t="s">
        <v>212</v>
      </c>
      <c r="B92" s="141"/>
      <c r="C92" s="141"/>
      <c r="D92" s="141"/>
      <c r="E92" s="141"/>
      <c r="F92" s="141"/>
      <c r="G92" s="141"/>
      <c r="H92" s="141"/>
      <c r="I92" s="141"/>
      <c r="J92" s="141"/>
      <c r="K92" s="141"/>
      <c r="L92" s="141"/>
      <c r="M92" s="141"/>
    </row>
    <row r="93" spans="1:13" ht="12.75">
      <c r="A93" s="68" t="s">
        <v>60</v>
      </c>
      <c r="B93" s="138" t="s">
        <v>61</v>
      </c>
      <c r="C93" s="138"/>
      <c r="D93" s="138"/>
      <c r="E93" s="139" t="s">
        <v>62</v>
      </c>
      <c r="F93" s="139"/>
      <c r="G93" s="139"/>
      <c r="H93" s="140" t="s">
        <v>52</v>
      </c>
      <c r="I93" s="140"/>
      <c r="J93" s="140"/>
      <c r="K93" s="97"/>
      <c r="L93" s="97"/>
      <c r="M93" s="97"/>
    </row>
    <row r="94" spans="1:13" ht="12.75">
      <c r="A94" s="69" t="s">
        <v>5</v>
      </c>
      <c r="B94" s="135" t="s">
        <v>206</v>
      </c>
      <c r="C94" s="135"/>
      <c r="D94" s="135"/>
      <c r="E94" s="134" t="s">
        <v>207</v>
      </c>
      <c r="F94" s="134"/>
      <c r="G94" s="134"/>
      <c r="H94" s="135"/>
      <c r="I94" s="135"/>
      <c r="J94" s="135"/>
      <c r="K94" s="97"/>
      <c r="L94" s="97"/>
      <c r="M94" s="97"/>
    </row>
    <row r="95" spans="1:13" ht="12.75">
      <c r="A95" s="136" t="s">
        <v>69</v>
      </c>
      <c r="B95" s="135" t="s">
        <v>208</v>
      </c>
      <c r="C95" s="135"/>
      <c r="D95" s="135"/>
      <c r="E95" s="134" t="s">
        <v>209</v>
      </c>
      <c r="F95" s="134"/>
      <c r="G95" s="134"/>
      <c r="H95" s="137" t="s">
        <v>210</v>
      </c>
      <c r="I95" s="137"/>
      <c r="J95" s="137"/>
      <c r="K95" s="97"/>
      <c r="L95" s="97"/>
      <c r="M95" s="97"/>
    </row>
    <row r="96" spans="1:13" ht="96" customHeight="1">
      <c r="A96" s="136"/>
      <c r="B96" s="135"/>
      <c r="C96" s="135"/>
      <c r="D96" s="135"/>
      <c r="E96" s="134"/>
      <c r="F96" s="134"/>
      <c r="G96" s="134"/>
      <c r="H96" s="137"/>
      <c r="I96" s="137"/>
      <c r="J96" s="137"/>
      <c r="K96" s="97"/>
      <c r="L96" s="97"/>
      <c r="M96" s="97"/>
    </row>
    <row r="97" spans="1:13" ht="12.75">
      <c r="A97" s="5" t="s">
        <v>73</v>
      </c>
      <c r="B97" s="134">
        <v>6.2</v>
      </c>
      <c r="C97" s="134"/>
      <c r="D97" s="4">
        <v>0.02638888888888889</v>
      </c>
      <c r="E97" s="135">
        <v>4.8</v>
      </c>
      <c r="F97" s="135"/>
      <c r="G97" s="17">
        <v>0.020833333333333332</v>
      </c>
      <c r="H97" s="135">
        <v>42.195</v>
      </c>
      <c r="I97" s="135"/>
      <c r="J97" s="4"/>
      <c r="K97" s="97"/>
      <c r="L97" s="97"/>
      <c r="M97" s="97"/>
    </row>
    <row r="98" spans="1:13" ht="12.75">
      <c r="A98" s="5" t="s">
        <v>74</v>
      </c>
      <c r="B98" s="70">
        <f>B97+E97+H97+K97</f>
        <v>53.195</v>
      </c>
      <c r="C98" s="4">
        <f>D97+G97+J97+L97</f>
        <v>0.04722222222222222</v>
      </c>
      <c r="D98" s="72"/>
      <c r="E98" s="75"/>
      <c r="F98" s="75"/>
      <c r="G98" s="72"/>
      <c r="H98" s="75"/>
      <c r="I98" s="75"/>
      <c r="J98" s="72"/>
      <c r="K98" s="75"/>
      <c r="L98" s="72"/>
      <c r="M98" s="75"/>
    </row>
  </sheetData>
  <sheetProtection selectLockedCells="1" selectUnlockedCells="1"/>
  <mergeCells count="246">
    <mergeCell ref="E52:G52"/>
    <mergeCell ref="H52:J52"/>
    <mergeCell ref="K52:M52"/>
    <mergeCell ref="A53:A54"/>
    <mergeCell ref="B55:C55"/>
    <mergeCell ref="E55:F55"/>
    <mergeCell ref="H55:I55"/>
    <mergeCell ref="K55:M55"/>
    <mergeCell ref="A50:M50"/>
    <mergeCell ref="B51:D51"/>
    <mergeCell ref="E51:G51"/>
    <mergeCell ref="K53:M54"/>
    <mergeCell ref="K51:M51"/>
    <mergeCell ref="B52:D52"/>
    <mergeCell ref="B53:D54"/>
    <mergeCell ref="E53:G54"/>
    <mergeCell ref="H53:J54"/>
    <mergeCell ref="H30:J30"/>
    <mergeCell ref="E30:G30"/>
    <mergeCell ref="B30:D30"/>
    <mergeCell ref="H51:J51"/>
    <mergeCell ref="E37:G37"/>
    <mergeCell ref="H37:J37"/>
    <mergeCell ref="H32:J33"/>
    <mergeCell ref="B48:C48"/>
    <mergeCell ref="E48:F48"/>
    <mergeCell ref="H48:I48"/>
    <mergeCell ref="L48:M48"/>
    <mergeCell ref="B34:C34"/>
    <mergeCell ref="E34:F34"/>
    <mergeCell ref="H34:I34"/>
    <mergeCell ref="K46:M47"/>
    <mergeCell ref="K45:M45"/>
    <mergeCell ref="A43:M43"/>
    <mergeCell ref="A39:A40"/>
    <mergeCell ref="B39:D40"/>
    <mergeCell ref="E39:G40"/>
    <mergeCell ref="H39:J40"/>
    <mergeCell ref="A46:A47"/>
    <mergeCell ref="B46:D47"/>
    <mergeCell ref="E46:G47"/>
    <mergeCell ref="H46:J47"/>
    <mergeCell ref="B44:D44"/>
    <mergeCell ref="E44:G44"/>
    <mergeCell ref="K39:M40"/>
    <mergeCell ref="B41:C41"/>
    <mergeCell ref="E41:F41"/>
    <mergeCell ref="H41:I41"/>
    <mergeCell ref="L41:M41"/>
    <mergeCell ref="B45:D45"/>
    <mergeCell ref="E45:G45"/>
    <mergeCell ref="H45:J45"/>
    <mergeCell ref="H44:J44"/>
    <mergeCell ref="K44:M44"/>
    <mergeCell ref="B38:D38"/>
    <mergeCell ref="E38:G38"/>
    <mergeCell ref="H38:J38"/>
    <mergeCell ref="K38:M38"/>
    <mergeCell ref="B37:D37"/>
    <mergeCell ref="K37:M37"/>
    <mergeCell ref="A36:M36"/>
    <mergeCell ref="B31:D31"/>
    <mergeCell ref="E31:G31"/>
    <mergeCell ref="H31:J31"/>
    <mergeCell ref="K31:M31"/>
    <mergeCell ref="A32:A33"/>
    <mergeCell ref="B32:D33"/>
    <mergeCell ref="E32:G33"/>
    <mergeCell ref="L34:M34"/>
    <mergeCell ref="B27:C27"/>
    <mergeCell ref="E27:F27"/>
    <mergeCell ref="H27:I27"/>
    <mergeCell ref="A29:M29"/>
    <mergeCell ref="K30:M30"/>
    <mergeCell ref="D35:M35"/>
    <mergeCell ref="K23:M27"/>
    <mergeCell ref="B24:D24"/>
    <mergeCell ref="E24:G24"/>
    <mergeCell ref="H24:J24"/>
    <mergeCell ref="A25:A26"/>
    <mergeCell ref="K32:M33"/>
    <mergeCell ref="D28:M28"/>
    <mergeCell ref="B25:D26"/>
    <mergeCell ref="E25:G26"/>
    <mergeCell ref="H25:J26"/>
    <mergeCell ref="A18:A19"/>
    <mergeCell ref="B18:D19"/>
    <mergeCell ref="E18:G19"/>
    <mergeCell ref="H18:J19"/>
    <mergeCell ref="B23:D23"/>
    <mergeCell ref="E23:G23"/>
    <mergeCell ref="H23:J23"/>
    <mergeCell ref="D21:M21"/>
    <mergeCell ref="A22:M22"/>
    <mergeCell ref="H16:J16"/>
    <mergeCell ref="K16:M16"/>
    <mergeCell ref="K18:M19"/>
    <mergeCell ref="B20:C20"/>
    <mergeCell ref="E20:F20"/>
    <mergeCell ref="H20:I20"/>
    <mergeCell ref="L20:M20"/>
    <mergeCell ref="B17:D17"/>
    <mergeCell ref="E17:G17"/>
    <mergeCell ref="H17:J17"/>
    <mergeCell ref="K17:M17"/>
    <mergeCell ref="B16:D16"/>
    <mergeCell ref="E16:G16"/>
    <mergeCell ref="B13:C13"/>
    <mergeCell ref="E13:F13"/>
    <mergeCell ref="H13:I13"/>
    <mergeCell ref="L13:M13"/>
    <mergeCell ref="D14:M14"/>
    <mergeCell ref="A15:M15"/>
    <mergeCell ref="B10:D10"/>
    <mergeCell ref="E10:G10"/>
    <mergeCell ref="H10:J10"/>
    <mergeCell ref="K10:M10"/>
    <mergeCell ref="A11:A12"/>
    <mergeCell ref="B11:D12"/>
    <mergeCell ref="E11:G12"/>
    <mergeCell ref="H11:J12"/>
    <mergeCell ref="K11:M12"/>
    <mergeCell ref="D7:M7"/>
    <mergeCell ref="A8:M8"/>
    <mergeCell ref="B9:D9"/>
    <mergeCell ref="E9:G9"/>
    <mergeCell ref="H9:J9"/>
    <mergeCell ref="K9:M9"/>
    <mergeCell ref="A4:A5"/>
    <mergeCell ref="B4:D5"/>
    <mergeCell ref="E4:G5"/>
    <mergeCell ref="H4:J5"/>
    <mergeCell ref="K4:M5"/>
    <mergeCell ref="B6:C6"/>
    <mergeCell ref="E6:F6"/>
    <mergeCell ref="H6:I6"/>
    <mergeCell ref="L6:M6"/>
    <mergeCell ref="A1:M1"/>
    <mergeCell ref="B2:D2"/>
    <mergeCell ref="E2:G2"/>
    <mergeCell ref="H2:J2"/>
    <mergeCell ref="K2:M2"/>
    <mergeCell ref="B3:D3"/>
    <mergeCell ref="E3:G3"/>
    <mergeCell ref="H3:J3"/>
    <mergeCell ref="K3:M3"/>
    <mergeCell ref="B59:D59"/>
    <mergeCell ref="E59:G59"/>
    <mergeCell ref="H59:J59"/>
    <mergeCell ref="K59:M59"/>
    <mergeCell ref="A57:M57"/>
    <mergeCell ref="B58:D58"/>
    <mergeCell ref="E58:G58"/>
    <mergeCell ref="H58:J58"/>
    <mergeCell ref="K58:M58"/>
    <mergeCell ref="K60:M61"/>
    <mergeCell ref="B62:C62"/>
    <mergeCell ref="E62:F62"/>
    <mergeCell ref="H62:I62"/>
    <mergeCell ref="L62:M62"/>
    <mergeCell ref="A60:A61"/>
    <mergeCell ref="B60:D61"/>
    <mergeCell ref="E60:G61"/>
    <mergeCell ref="H60:J61"/>
    <mergeCell ref="B66:D66"/>
    <mergeCell ref="E66:G66"/>
    <mergeCell ref="H66:J66"/>
    <mergeCell ref="K66:M66"/>
    <mergeCell ref="A64:M64"/>
    <mergeCell ref="B65:D65"/>
    <mergeCell ref="E65:G65"/>
    <mergeCell ref="H65:J65"/>
    <mergeCell ref="K65:M65"/>
    <mergeCell ref="K67:M68"/>
    <mergeCell ref="B69:C69"/>
    <mergeCell ref="E69:F69"/>
    <mergeCell ref="H69:I69"/>
    <mergeCell ref="L69:M69"/>
    <mergeCell ref="A67:A68"/>
    <mergeCell ref="B67:D68"/>
    <mergeCell ref="E67:G68"/>
    <mergeCell ref="H67:J68"/>
    <mergeCell ref="B73:D73"/>
    <mergeCell ref="E73:G73"/>
    <mergeCell ref="H73:J73"/>
    <mergeCell ref="K73:M73"/>
    <mergeCell ref="A71:M71"/>
    <mergeCell ref="B72:D72"/>
    <mergeCell ref="E72:G72"/>
    <mergeCell ref="H72:J72"/>
    <mergeCell ref="K72:M72"/>
    <mergeCell ref="K74:M75"/>
    <mergeCell ref="B76:C76"/>
    <mergeCell ref="E76:F76"/>
    <mergeCell ref="H76:I76"/>
    <mergeCell ref="L76:M76"/>
    <mergeCell ref="A74:A75"/>
    <mergeCell ref="B74:D75"/>
    <mergeCell ref="E74:G75"/>
    <mergeCell ref="H74:J75"/>
    <mergeCell ref="K80:M80"/>
    <mergeCell ref="A78:M78"/>
    <mergeCell ref="B79:D79"/>
    <mergeCell ref="E79:G79"/>
    <mergeCell ref="H79:J79"/>
    <mergeCell ref="K79:M79"/>
    <mergeCell ref="A81:A82"/>
    <mergeCell ref="B81:D82"/>
    <mergeCell ref="E81:G82"/>
    <mergeCell ref="H81:J82"/>
    <mergeCell ref="B80:D80"/>
    <mergeCell ref="E80:G80"/>
    <mergeCell ref="H80:J80"/>
    <mergeCell ref="H88:J89"/>
    <mergeCell ref="A85:M85"/>
    <mergeCell ref="B86:D86"/>
    <mergeCell ref="E86:G86"/>
    <mergeCell ref="H86:J86"/>
    <mergeCell ref="K81:M82"/>
    <mergeCell ref="B83:C83"/>
    <mergeCell ref="E83:F83"/>
    <mergeCell ref="H83:I83"/>
    <mergeCell ref="L83:M83"/>
    <mergeCell ref="B90:C90"/>
    <mergeCell ref="E90:F90"/>
    <mergeCell ref="H90:I90"/>
    <mergeCell ref="A92:M92"/>
    <mergeCell ref="B87:D87"/>
    <mergeCell ref="E87:G87"/>
    <mergeCell ref="H87:J87"/>
    <mergeCell ref="A88:A89"/>
    <mergeCell ref="B88:D89"/>
    <mergeCell ref="E88:G89"/>
    <mergeCell ref="B93:D93"/>
    <mergeCell ref="E93:G93"/>
    <mergeCell ref="H93:J93"/>
    <mergeCell ref="B94:D94"/>
    <mergeCell ref="E94:G94"/>
    <mergeCell ref="H94:J94"/>
    <mergeCell ref="B97:C97"/>
    <mergeCell ref="E97:F97"/>
    <mergeCell ref="H97:I97"/>
    <mergeCell ref="A95:A96"/>
    <mergeCell ref="B95:D96"/>
    <mergeCell ref="E95:G96"/>
    <mergeCell ref="H95:J96"/>
  </mergeCells>
  <printOptions/>
  <pageMargins left="0.4" right="0.1701388888888889" top="0.32013888888888886" bottom="0.6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0">
      <selection activeCell="O39" sqref="O39"/>
    </sheetView>
  </sheetViews>
  <sheetFormatPr defaultColWidth="11.00390625" defaultRowHeight="6.75" customHeight="1"/>
  <cols>
    <col min="1" max="1" width="7.42187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9.7109375" style="0" customWidth="1"/>
    <col min="8" max="8" width="14.7109375" style="0" customWidth="1"/>
    <col min="9" max="9" width="11.00390625" style="0" customWidth="1"/>
    <col min="10" max="10" width="12.00390625" style="0" customWidth="1"/>
    <col min="11" max="11" width="9.140625" style="0" customWidth="1"/>
    <col min="12" max="12" width="13.421875" style="0" customWidth="1"/>
  </cols>
  <sheetData>
    <row r="1" spans="1:13" ht="12.75" customHeight="1" thickBot="1">
      <c r="A1" s="107" t="s">
        <v>162</v>
      </c>
      <c r="B1" s="107"/>
      <c r="C1" s="107"/>
      <c r="D1" s="107"/>
      <c r="E1" s="107"/>
      <c r="F1" s="107"/>
      <c r="G1" s="107"/>
      <c r="H1" s="107"/>
      <c r="I1" s="107"/>
      <c r="J1" s="107"/>
      <c r="K1" s="107"/>
      <c r="L1" s="107"/>
      <c r="M1" s="107"/>
    </row>
    <row r="2" spans="1:13" ht="12.75" customHeight="1">
      <c r="A2" s="108" t="s">
        <v>0</v>
      </c>
      <c r="B2" s="108"/>
      <c r="C2" s="108"/>
      <c r="D2" s="108"/>
      <c r="E2" s="108"/>
      <c r="F2" s="108"/>
      <c r="G2" s="109" t="s">
        <v>1</v>
      </c>
      <c r="H2" s="109"/>
      <c r="I2" s="109"/>
      <c r="J2" s="109"/>
      <c r="K2" s="109" t="s">
        <v>2</v>
      </c>
      <c r="L2" s="109"/>
      <c r="M2" s="109"/>
    </row>
    <row r="3" spans="1:13" ht="12.75" customHeight="1">
      <c r="A3" s="1" t="s">
        <v>3</v>
      </c>
      <c r="B3" s="2" t="s">
        <v>4</v>
      </c>
      <c r="C3" s="112" t="s">
        <v>5</v>
      </c>
      <c r="D3" s="112"/>
      <c r="E3" s="112"/>
      <c r="F3" s="112"/>
      <c r="G3" s="2" t="s">
        <v>3</v>
      </c>
      <c r="H3" s="2" t="s">
        <v>4</v>
      </c>
      <c r="I3" s="113" t="s">
        <v>5</v>
      </c>
      <c r="J3" s="113"/>
      <c r="K3" s="2" t="s">
        <v>3</v>
      </c>
      <c r="L3" s="2" t="s">
        <v>4</v>
      </c>
      <c r="M3" s="2" t="s">
        <v>6</v>
      </c>
    </row>
    <row r="4" spans="1:13" ht="12.75" customHeight="1">
      <c r="A4" s="3" t="s">
        <v>7</v>
      </c>
      <c r="B4" s="4" t="s">
        <v>8</v>
      </c>
      <c r="C4" s="122" t="s">
        <v>9</v>
      </c>
      <c r="D4" s="122"/>
      <c r="E4" s="122"/>
      <c r="F4" s="122"/>
      <c r="G4" s="5" t="s">
        <v>10</v>
      </c>
      <c r="H4" s="4" t="s">
        <v>11</v>
      </c>
      <c r="I4" s="123" t="s">
        <v>183</v>
      </c>
      <c r="J4" s="124"/>
      <c r="K4" s="6" t="s">
        <v>13</v>
      </c>
      <c r="L4" s="7" t="s">
        <v>14</v>
      </c>
      <c r="M4" s="114" t="s">
        <v>15</v>
      </c>
    </row>
    <row r="5" spans="1:13" ht="12.75" customHeight="1">
      <c r="A5" s="3" t="s">
        <v>16</v>
      </c>
      <c r="B5" s="4" t="s">
        <v>17</v>
      </c>
      <c r="C5" s="122"/>
      <c r="D5" s="122"/>
      <c r="E5" s="122"/>
      <c r="F5" s="122"/>
      <c r="G5" s="5" t="s">
        <v>18</v>
      </c>
      <c r="H5" s="4" t="s">
        <v>19</v>
      </c>
      <c r="I5" s="125"/>
      <c r="J5" s="126"/>
      <c r="K5" s="6" t="s">
        <v>20</v>
      </c>
      <c r="L5" s="8" t="s">
        <v>21</v>
      </c>
      <c r="M5" s="114"/>
    </row>
    <row r="6" spans="1:13" ht="12.75" customHeight="1">
      <c r="A6" s="3" t="s">
        <v>22</v>
      </c>
      <c r="B6" s="4" t="s">
        <v>23</v>
      </c>
      <c r="C6" s="122"/>
      <c r="D6" s="122"/>
      <c r="E6" s="122"/>
      <c r="F6" s="122"/>
      <c r="G6" s="5" t="s">
        <v>24</v>
      </c>
      <c r="H6" s="4" t="s">
        <v>25</v>
      </c>
      <c r="I6" s="125"/>
      <c r="J6" s="126"/>
      <c r="K6" s="7"/>
      <c r="L6" s="9"/>
      <c r="M6" s="114"/>
    </row>
    <row r="7" spans="1:13" ht="12.75" customHeight="1">
      <c r="A7" s="10" t="s">
        <v>26</v>
      </c>
      <c r="B7" s="4" t="s">
        <v>27</v>
      </c>
      <c r="C7" s="122"/>
      <c r="D7" s="122"/>
      <c r="E7" s="122"/>
      <c r="F7" s="122"/>
      <c r="G7" s="5" t="s">
        <v>28</v>
      </c>
      <c r="H7" s="11" t="s">
        <v>29</v>
      </c>
      <c r="I7" s="125"/>
      <c r="J7" s="126"/>
      <c r="K7" s="12"/>
      <c r="L7" s="13"/>
      <c r="M7" s="114"/>
    </row>
    <row r="8" spans="1:13" ht="15.75" customHeight="1">
      <c r="A8" s="3" t="s">
        <v>30</v>
      </c>
      <c r="B8" s="4" t="s">
        <v>31</v>
      </c>
      <c r="C8" s="122"/>
      <c r="D8" s="122"/>
      <c r="E8" s="122"/>
      <c r="F8" s="122"/>
      <c r="G8" s="5" t="s">
        <v>32</v>
      </c>
      <c r="H8" s="11" t="s">
        <v>33</v>
      </c>
      <c r="I8" s="127"/>
      <c r="J8" s="128"/>
      <c r="K8" s="14"/>
      <c r="L8" s="15"/>
      <c r="M8" s="114"/>
    </row>
    <row r="9" spans="1:13" ht="12.75" customHeight="1">
      <c r="A9" s="90" t="s">
        <v>34</v>
      </c>
      <c r="B9" s="93" t="s">
        <v>35</v>
      </c>
      <c r="C9" s="115" t="s">
        <v>36</v>
      </c>
      <c r="D9" s="115"/>
      <c r="E9" s="115"/>
      <c r="F9" s="115"/>
      <c r="G9" s="115"/>
      <c r="H9" s="115"/>
      <c r="I9" s="115"/>
      <c r="J9" s="115"/>
      <c r="K9" s="115"/>
      <c r="L9" s="115"/>
      <c r="M9" s="115"/>
    </row>
    <row r="10" spans="1:13" ht="13.5" customHeight="1">
      <c r="A10" s="84" t="s">
        <v>37</v>
      </c>
      <c r="B10" s="94" t="s">
        <v>38</v>
      </c>
      <c r="C10" s="194" t="s">
        <v>191</v>
      </c>
      <c r="D10" s="195"/>
      <c r="E10" s="195"/>
      <c r="F10" s="195"/>
      <c r="G10" s="195"/>
      <c r="H10" s="195"/>
      <c r="I10" s="195"/>
      <c r="J10" s="195"/>
      <c r="K10" s="195"/>
      <c r="L10" s="195"/>
      <c r="M10" s="196"/>
    </row>
    <row r="11" spans="1:13" ht="63" customHeight="1">
      <c r="A11" s="77"/>
      <c r="B11" s="78"/>
      <c r="C11" s="197"/>
      <c r="D11" s="198"/>
      <c r="E11" s="198"/>
      <c r="F11" s="198"/>
      <c r="G11" s="198"/>
      <c r="H11" s="198"/>
      <c r="I11" s="198"/>
      <c r="J11" s="198"/>
      <c r="K11" s="198"/>
      <c r="L11" s="198"/>
      <c r="M11" s="199"/>
    </row>
    <row r="12" ht="8.25" customHeight="1" thickBot="1"/>
    <row r="13" spans="1:11" ht="15.75" customHeight="1" thickBot="1">
      <c r="A13" s="18"/>
      <c r="B13" s="19" t="s">
        <v>39</v>
      </c>
      <c r="C13" s="20">
        <v>14</v>
      </c>
      <c r="D13" s="21" t="s">
        <v>40</v>
      </c>
      <c r="E13" s="22" t="s">
        <v>41</v>
      </c>
      <c r="F13" s="23" t="s">
        <v>42</v>
      </c>
      <c r="G13" s="24">
        <v>190</v>
      </c>
      <c r="H13" s="25" t="s">
        <v>43</v>
      </c>
      <c r="I13" s="26">
        <v>55</v>
      </c>
      <c r="J13" s="27"/>
      <c r="K13" s="27"/>
    </row>
    <row r="14" spans="1:7" ht="12.75" customHeight="1">
      <c r="A14" s="28"/>
      <c r="B14" s="29" t="s">
        <v>44</v>
      </c>
      <c r="C14" s="30" t="s">
        <v>45</v>
      </c>
      <c r="D14" s="31" t="s">
        <v>46</v>
      </c>
      <c r="E14" s="32" t="s">
        <v>47</v>
      </c>
      <c r="F14" s="33" t="s">
        <v>48</v>
      </c>
      <c r="G14" s="34" t="s">
        <v>49</v>
      </c>
    </row>
    <row r="15" spans="1:10" ht="15" customHeight="1">
      <c r="A15" s="129"/>
      <c r="B15" s="35" t="s">
        <v>50</v>
      </c>
      <c r="C15" s="36">
        <v>50</v>
      </c>
      <c r="D15" s="37">
        <f aca="true" t="shared" si="0" ref="D15:D24">$C$13*$C15/100</f>
        <v>7</v>
      </c>
      <c r="E15" s="38">
        <f aca="true" t="shared" si="1" ref="E15:E24">((1000*0.04167)/($C$13*10*$C15))</f>
        <v>0.005952857142857143</v>
      </c>
      <c r="F15" s="39">
        <f aca="true" t="shared" si="2" ref="F15:F24">((100*0.04167)/($C$13*10*$C15))</f>
        <v>0.0005952857142857142</v>
      </c>
      <c r="G15" s="37">
        <f>((G13-I13)*C15/100)+I13</f>
        <v>122.5</v>
      </c>
      <c r="J15" s="40"/>
    </row>
    <row r="16" spans="1:10" ht="15" customHeight="1">
      <c r="A16" s="129"/>
      <c r="B16" s="131" t="s">
        <v>51</v>
      </c>
      <c r="C16" s="36">
        <v>65</v>
      </c>
      <c r="D16" s="37">
        <f t="shared" si="0"/>
        <v>9.1</v>
      </c>
      <c r="E16" s="39">
        <f t="shared" si="1"/>
        <v>0.004579120879120879</v>
      </c>
      <c r="F16" s="39">
        <f t="shared" si="2"/>
        <v>0.0004579120879120879</v>
      </c>
      <c r="G16" s="37">
        <f>((G13-I13)*C16/100)+I13</f>
        <v>142.75</v>
      </c>
      <c r="H16" s="40"/>
      <c r="J16" s="40"/>
    </row>
    <row r="17" spans="1:12" ht="15" customHeight="1">
      <c r="A17" s="129"/>
      <c r="B17" s="131"/>
      <c r="C17" s="36">
        <v>68</v>
      </c>
      <c r="D17" s="37">
        <f t="shared" si="0"/>
        <v>9.52</v>
      </c>
      <c r="E17" s="39">
        <f t="shared" si="1"/>
        <v>0.004377100840336135</v>
      </c>
      <c r="F17" s="39">
        <f t="shared" si="2"/>
        <v>0.0004377100840336134</v>
      </c>
      <c r="G17" s="37">
        <f>((G13-I13)*C17/100)+I13</f>
        <v>146.8</v>
      </c>
      <c r="H17" s="40"/>
      <c r="J17" s="40"/>
      <c r="L17" s="42"/>
    </row>
    <row r="18" spans="1:10" ht="15" customHeight="1">
      <c r="A18" s="129"/>
      <c r="B18" s="41" t="s">
        <v>52</v>
      </c>
      <c r="C18" s="36">
        <v>69</v>
      </c>
      <c r="D18" s="37">
        <f t="shared" si="0"/>
        <v>9.66</v>
      </c>
      <c r="E18" s="39">
        <f t="shared" si="1"/>
        <v>0.004313664596273292</v>
      </c>
      <c r="F18" s="39">
        <f t="shared" si="2"/>
        <v>0.0004313664596273292</v>
      </c>
      <c r="G18" s="37">
        <f>((G13-I13)*C18/100)+I13</f>
        <v>148.15</v>
      </c>
      <c r="H18" s="40"/>
      <c r="J18" s="40"/>
    </row>
    <row r="19" spans="1:8" ht="15" customHeight="1">
      <c r="A19" s="129"/>
      <c r="B19" s="43" t="s">
        <v>53</v>
      </c>
      <c r="C19" s="36">
        <v>73</v>
      </c>
      <c r="D19" s="37">
        <f t="shared" si="0"/>
        <v>10.22</v>
      </c>
      <c r="E19" s="39">
        <f t="shared" si="1"/>
        <v>0.004077299412915851</v>
      </c>
      <c r="F19" s="39">
        <f t="shared" si="2"/>
        <v>0.0004077299412915851</v>
      </c>
      <c r="G19" s="37">
        <f>((G13-I13)*C19/100)+I13</f>
        <v>153.55</v>
      </c>
      <c r="H19" s="40"/>
    </row>
    <row r="20" spans="1:8" ht="15" customHeight="1">
      <c r="A20" s="129"/>
      <c r="B20" s="44" t="s">
        <v>54</v>
      </c>
      <c r="C20" s="36">
        <v>77</v>
      </c>
      <c r="D20" s="37">
        <f t="shared" si="0"/>
        <v>10.78</v>
      </c>
      <c r="E20" s="39">
        <f t="shared" si="1"/>
        <v>0.0038654916512059372</v>
      </c>
      <c r="F20" s="39">
        <f t="shared" si="2"/>
        <v>0.00038654916512059366</v>
      </c>
      <c r="G20" s="37">
        <f>((G13-I13)*C20/100)+I13</f>
        <v>158.95</v>
      </c>
      <c r="H20" s="40"/>
    </row>
    <row r="21" spans="1:7" ht="15" customHeight="1">
      <c r="A21" s="129"/>
      <c r="B21" s="131" t="s">
        <v>55</v>
      </c>
      <c r="C21" s="36">
        <v>90</v>
      </c>
      <c r="D21" s="37">
        <f t="shared" si="0"/>
        <v>12.6</v>
      </c>
      <c r="E21" s="39">
        <f t="shared" si="1"/>
        <v>0.0033071428571428575</v>
      </c>
      <c r="F21" s="39">
        <f t="shared" si="2"/>
        <v>0.0003307142857142857</v>
      </c>
      <c r="G21" s="37">
        <f>((G13-I13)*C21/100)+I13</f>
        <v>176.5</v>
      </c>
    </row>
    <row r="22" spans="1:7" ht="15" customHeight="1">
      <c r="A22" s="129"/>
      <c r="B22" s="131"/>
      <c r="C22" s="36">
        <v>95</v>
      </c>
      <c r="D22" s="37">
        <f t="shared" si="0"/>
        <v>13.3</v>
      </c>
      <c r="E22" s="39">
        <f t="shared" si="1"/>
        <v>0.0031330827067669173</v>
      </c>
      <c r="F22" s="39">
        <f t="shared" si="2"/>
        <v>0.0003133082706766917</v>
      </c>
      <c r="G22" s="37">
        <f>((G13-I13)*C22/100)+I13</f>
        <v>183.25</v>
      </c>
    </row>
    <row r="23" spans="1:9" ht="15" customHeight="1">
      <c r="A23" s="129"/>
      <c r="B23" s="132" t="s">
        <v>56</v>
      </c>
      <c r="C23" s="36">
        <v>100</v>
      </c>
      <c r="D23" s="37">
        <f t="shared" si="0"/>
        <v>14</v>
      </c>
      <c r="E23" s="39">
        <f t="shared" si="1"/>
        <v>0.0029764285714285717</v>
      </c>
      <c r="F23" s="39">
        <f t="shared" si="2"/>
        <v>0.0002976428571428571</v>
      </c>
      <c r="G23" s="37">
        <f>((G13-I13)*C23/100)+I13</f>
        <v>190</v>
      </c>
      <c r="I23" s="45"/>
    </row>
    <row r="24" spans="1:10" ht="15" customHeight="1">
      <c r="A24" s="129"/>
      <c r="B24" s="200"/>
      <c r="C24" s="36">
        <v>105</v>
      </c>
      <c r="D24" s="37">
        <f t="shared" si="0"/>
        <v>14.7</v>
      </c>
      <c r="E24" s="39">
        <f t="shared" si="1"/>
        <v>0.0028346938775510207</v>
      </c>
      <c r="F24" s="39">
        <f t="shared" si="2"/>
        <v>0.000283469387755102</v>
      </c>
      <c r="G24" s="37">
        <f>((G13-I13)*C24/100)+I13</f>
        <v>196.75</v>
      </c>
      <c r="I24" s="46"/>
      <c r="J24" s="40"/>
    </row>
    <row r="25" ht="12.75" customHeight="1"/>
    <row r="26" spans="1:13" ht="14.25" customHeight="1">
      <c r="A26" s="27"/>
      <c r="B26" s="110" t="s">
        <v>57</v>
      </c>
      <c r="C26" s="110"/>
      <c r="D26" s="110"/>
      <c r="E26" s="110"/>
      <c r="F26" s="110"/>
      <c r="G26" s="110"/>
      <c r="H26" s="110"/>
      <c r="I26" s="110"/>
      <c r="J26" s="110"/>
      <c r="K26" s="110"/>
      <c r="L26" s="110"/>
      <c r="M26" s="110"/>
    </row>
    <row r="27" spans="1:13" ht="13.5" customHeight="1">
      <c r="A27" s="47" t="s">
        <v>45</v>
      </c>
      <c r="B27" s="48">
        <v>100</v>
      </c>
      <c r="C27" s="48">
        <v>200</v>
      </c>
      <c r="D27" s="48">
        <v>300</v>
      </c>
      <c r="E27" s="48">
        <v>400</v>
      </c>
      <c r="F27" s="48">
        <v>500</v>
      </c>
      <c r="G27" s="48">
        <v>600</v>
      </c>
      <c r="H27" s="48">
        <v>1000</v>
      </c>
      <c r="I27" s="48">
        <v>1500</v>
      </c>
      <c r="J27" s="48">
        <v>2000</v>
      </c>
      <c r="K27" s="48">
        <v>3000</v>
      </c>
      <c r="L27" s="48">
        <v>4000</v>
      </c>
      <c r="M27" s="48">
        <v>5000</v>
      </c>
    </row>
    <row r="28" spans="1:13" ht="15" customHeight="1">
      <c r="A28" s="49">
        <v>65</v>
      </c>
      <c r="B28" s="38">
        <f aca="true" t="shared" si="3" ref="B28:M35">((B$27*0.04167)/($C$13*10*$A28))</f>
        <v>0.0004579120879120879</v>
      </c>
      <c r="C28" s="38">
        <f t="shared" si="3"/>
        <v>0.0009158241758241758</v>
      </c>
      <c r="D28" s="38">
        <f t="shared" si="3"/>
        <v>0.0013737362637362637</v>
      </c>
      <c r="E28" s="38">
        <f t="shared" si="3"/>
        <v>0.0018316483516483517</v>
      </c>
      <c r="F28" s="38">
        <f t="shared" si="3"/>
        <v>0.0022895604395604396</v>
      </c>
      <c r="G28" s="38">
        <f t="shared" si="3"/>
        <v>0.0027474725274725274</v>
      </c>
      <c r="H28" s="38">
        <f t="shared" si="3"/>
        <v>0.004579120879120879</v>
      </c>
      <c r="I28" s="38">
        <f t="shared" si="3"/>
        <v>0.006868681318681318</v>
      </c>
      <c r="J28" s="38">
        <f t="shared" si="3"/>
        <v>0.009158241758241759</v>
      </c>
      <c r="K28" s="38">
        <f t="shared" si="3"/>
        <v>0.013737362637362636</v>
      </c>
      <c r="L28" s="38">
        <f t="shared" si="3"/>
        <v>0.018316483516483517</v>
      </c>
      <c r="M28" s="38">
        <f t="shared" si="3"/>
        <v>0.022895604395604396</v>
      </c>
    </row>
    <row r="29" spans="1:13" ht="15" customHeight="1">
      <c r="A29" s="50">
        <v>69</v>
      </c>
      <c r="B29" s="39">
        <f t="shared" si="3"/>
        <v>0.0004313664596273292</v>
      </c>
      <c r="C29" s="39">
        <f t="shared" si="3"/>
        <v>0.0008627329192546583</v>
      </c>
      <c r="D29" s="39">
        <f t="shared" si="3"/>
        <v>0.0012940993788819876</v>
      </c>
      <c r="E29" s="39">
        <f t="shared" si="3"/>
        <v>0.0017254658385093167</v>
      </c>
      <c r="F29" s="39">
        <f t="shared" si="3"/>
        <v>0.002156832298136646</v>
      </c>
      <c r="G29" s="39">
        <f t="shared" si="3"/>
        <v>0.002588198757763975</v>
      </c>
      <c r="H29" s="39">
        <f t="shared" si="3"/>
        <v>0.004313664596273292</v>
      </c>
      <c r="I29" s="39">
        <f t="shared" si="3"/>
        <v>0.006470496894409938</v>
      </c>
      <c r="J29" s="39">
        <f t="shared" si="3"/>
        <v>0.008627329192546584</v>
      </c>
      <c r="K29" s="39">
        <f t="shared" si="3"/>
        <v>0.012940993788819875</v>
      </c>
      <c r="L29" s="39">
        <f t="shared" si="3"/>
        <v>0.01725465838509317</v>
      </c>
      <c r="M29" s="39">
        <f t="shared" si="3"/>
        <v>0.021568322981366458</v>
      </c>
    </row>
    <row r="30" spans="1:13" ht="15" customHeight="1">
      <c r="A30" s="50">
        <v>73</v>
      </c>
      <c r="B30" s="39">
        <f t="shared" si="3"/>
        <v>0.0004077299412915851</v>
      </c>
      <c r="C30" s="39">
        <f t="shared" si="3"/>
        <v>0.0008154598825831702</v>
      </c>
      <c r="D30" s="39">
        <f t="shared" si="3"/>
        <v>0.0012231898238747553</v>
      </c>
      <c r="E30" s="39">
        <f t="shared" si="3"/>
        <v>0.0016309197651663404</v>
      </c>
      <c r="F30" s="39">
        <f t="shared" si="3"/>
        <v>0.0020386497064579256</v>
      </c>
      <c r="G30" s="39">
        <f t="shared" si="3"/>
        <v>0.0024463796477495105</v>
      </c>
      <c r="H30" s="39">
        <f t="shared" si="3"/>
        <v>0.004077299412915851</v>
      </c>
      <c r="I30" s="39">
        <f t="shared" si="3"/>
        <v>0.006115949119373776</v>
      </c>
      <c r="J30" s="39">
        <f t="shared" si="3"/>
        <v>0.008154598825831702</v>
      </c>
      <c r="K30" s="39">
        <f t="shared" si="3"/>
        <v>0.012231898238747553</v>
      </c>
      <c r="L30" s="39">
        <f t="shared" si="3"/>
        <v>0.016309197651663405</v>
      </c>
      <c r="M30" s="39">
        <f t="shared" si="3"/>
        <v>0.020386497064579255</v>
      </c>
    </row>
    <row r="31" spans="1:13" ht="15" customHeight="1">
      <c r="A31" s="50">
        <v>77</v>
      </c>
      <c r="B31" s="39">
        <f t="shared" si="3"/>
        <v>0.00038654916512059366</v>
      </c>
      <c r="C31" s="39">
        <f t="shared" si="3"/>
        <v>0.0007730983302411873</v>
      </c>
      <c r="D31" s="39">
        <f t="shared" si="3"/>
        <v>0.001159647495361781</v>
      </c>
      <c r="E31" s="39">
        <f t="shared" si="3"/>
        <v>0.0015461966604823746</v>
      </c>
      <c r="F31" s="39">
        <f t="shared" si="3"/>
        <v>0.0019327458256029686</v>
      </c>
      <c r="G31" s="39">
        <f t="shared" si="3"/>
        <v>0.002319294990723562</v>
      </c>
      <c r="H31" s="39">
        <f t="shared" si="3"/>
        <v>0.0038654916512059372</v>
      </c>
      <c r="I31" s="39">
        <f t="shared" si="3"/>
        <v>0.005798237476808905</v>
      </c>
      <c r="J31" s="39">
        <f t="shared" si="3"/>
        <v>0.0077309833024118745</v>
      </c>
      <c r="K31" s="39">
        <f t="shared" si="3"/>
        <v>0.01159647495361781</v>
      </c>
      <c r="L31" s="39">
        <f t="shared" si="3"/>
        <v>0.015461966604823749</v>
      </c>
      <c r="M31" s="39">
        <f t="shared" si="3"/>
        <v>0.019327458256029686</v>
      </c>
    </row>
    <row r="32" spans="1:13" ht="15" customHeight="1">
      <c r="A32" s="50">
        <v>85</v>
      </c>
      <c r="B32" s="39">
        <f t="shared" si="3"/>
        <v>0.00035016806722689076</v>
      </c>
      <c r="C32" s="39">
        <f t="shared" si="3"/>
        <v>0.0007003361344537815</v>
      </c>
      <c r="D32" s="39">
        <f t="shared" si="3"/>
        <v>0.0010505042016806722</v>
      </c>
      <c r="E32" s="39">
        <f t="shared" si="3"/>
        <v>0.001400672268907563</v>
      </c>
      <c r="F32" s="39">
        <f t="shared" si="3"/>
        <v>0.0017508403361344539</v>
      </c>
      <c r="G32" s="39">
        <f t="shared" si="3"/>
        <v>0.0021010084033613445</v>
      </c>
      <c r="H32" s="39">
        <f t="shared" si="3"/>
        <v>0.0035016806722689077</v>
      </c>
      <c r="I32" s="39">
        <f t="shared" si="3"/>
        <v>0.005252521008403361</v>
      </c>
      <c r="J32" s="39">
        <f t="shared" si="3"/>
        <v>0.007003361344537815</v>
      </c>
      <c r="K32" s="39">
        <f t="shared" si="3"/>
        <v>0.010505042016806722</v>
      </c>
      <c r="L32" s="39">
        <f t="shared" si="3"/>
        <v>0.01400672268907563</v>
      </c>
      <c r="M32" s="39">
        <f t="shared" si="3"/>
        <v>0.017508403361344536</v>
      </c>
    </row>
    <row r="33" spans="1:13" ht="15" customHeight="1">
      <c r="A33" s="50">
        <v>90</v>
      </c>
      <c r="B33" s="39">
        <f t="shared" si="3"/>
        <v>0.0003307142857142857</v>
      </c>
      <c r="C33" s="39">
        <f t="shared" si="3"/>
        <v>0.0006614285714285714</v>
      </c>
      <c r="D33" s="39">
        <f t="shared" si="3"/>
        <v>0.000992142857142857</v>
      </c>
      <c r="E33" s="39">
        <f t="shared" si="3"/>
        <v>0.0013228571428571428</v>
      </c>
      <c r="F33" s="39">
        <f t="shared" si="3"/>
        <v>0.0016535714285714287</v>
      </c>
      <c r="G33" s="39">
        <f t="shared" si="3"/>
        <v>0.001984285714285714</v>
      </c>
      <c r="H33" s="39">
        <f t="shared" si="3"/>
        <v>0.0033071428571428575</v>
      </c>
      <c r="I33" s="39">
        <f t="shared" si="3"/>
        <v>0.004960714285714285</v>
      </c>
      <c r="J33" s="39">
        <f t="shared" si="3"/>
        <v>0.006614285714285715</v>
      </c>
      <c r="K33" s="39">
        <f t="shared" si="3"/>
        <v>0.00992142857142857</v>
      </c>
      <c r="L33" s="39">
        <f t="shared" si="3"/>
        <v>0.01322857142857143</v>
      </c>
      <c r="M33" s="39">
        <f t="shared" si="3"/>
        <v>0.016535714285714286</v>
      </c>
    </row>
    <row r="34" spans="1:13" ht="15" customHeight="1">
      <c r="A34" s="50">
        <v>95</v>
      </c>
      <c r="B34" s="39">
        <f t="shared" si="3"/>
        <v>0.0003133082706766917</v>
      </c>
      <c r="C34" s="39">
        <f t="shared" si="3"/>
        <v>0.0006266165413533834</v>
      </c>
      <c r="D34" s="39">
        <f t="shared" si="3"/>
        <v>0.0009399248120300751</v>
      </c>
      <c r="E34" s="39">
        <f t="shared" si="3"/>
        <v>0.0012532330827067669</v>
      </c>
      <c r="F34" s="39">
        <f t="shared" si="3"/>
        <v>0.0015665413533834586</v>
      </c>
      <c r="G34" s="39">
        <f t="shared" si="3"/>
        <v>0.0018798496240601502</v>
      </c>
      <c r="H34" s="39">
        <f t="shared" si="3"/>
        <v>0.0031330827067669173</v>
      </c>
      <c r="I34" s="39">
        <f t="shared" si="3"/>
        <v>0.0046996240601503755</v>
      </c>
      <c r="J34" s="39">
        <f t="shared" si="3"/>
        <v>0.0062661654135338345</v>
      </c>
      <c r="K34" s="39">
        <f t="shared" si="3"/>
        <v>0.009399248120300751</v>
      </c>
      <c r="L34" s="39">
        <f t="shared" si="3"/>
        <v>0.012532330827067669</v>
      </c>
      <c r="M34" s="39">
        <f t="shared" si="3"/>
        <v>0.015665413533834587</v>
      </c>
    </row>
    <row r="35" spans="1:13" ht="15" customHeight="1">
      <c r="A35" s="50">
        <v>100</v>
      </c>
      <c r="B35" s="39">
        <f t="shared" si="3"/>
        <v>0.0002976428571428571</v>
      </c>
      <c r="C35" s="39">
        <f t="shared" si="3"/>
        <v>0.0005952857142857142</v>
      </c>
      <c r="D35" s="39">
        <f t="shared" si="3"/>
        <v>0.0008929285714285714</v>
      </c>
      <c r="E35" s="39">
        <f t="shared" si="3"/>
        <v>0.0011905714285714284</v>
      </c>
      <c r="F35" s="39">
        <f t="shared" si="3"/>
        <v>0.0014882142857142859</v>
      </c>
      <c r="G35" s="39">
        <f t="shared" si="3"/>
        <v>0.0017858571428571429</v>
      </c>
      <c r="H35" s="39">
        <f t="shared" si="3"/>
        <v>0.0029764285714285717</v>
      </c>
      <c r="I35" s="39">
        <f t="shared" si="3"/>
        <v>0.004464642857142857</v>
      </c>
      <c r="J35" s="39">
        <f t="shared" si="3"/>
        <v>0.005952857142857143</v>
      </c>
      <c r="K35" s="39">
        <f t="shared" si="3"/>
        <v>0.008929285714285714</v>
      </c>
      <c r="L35" s="39">
        <f t="shared" si="3"/>
        <v>0.011905714285714287</v>
      </c>
      <c r="M35" s="39">
        <f t="shared" si="3"/>
        <v>0.014882142857142856</v>
      </c>
    </row>
    <row r="36" ht="22.5" customHeight="1" thickBot="1">
      <c r="D36" s="40"/>
    </row>
    <row r="37" spans="3:13" ht="12.75" customHeight="1" thickBot="1">
      <c r="C37" s="193" t="s">
        <v>58</v>
      </c>
      <c r="D37" s="193"/>
      <c r="E37" s="193"/>
      <c r="F37" s="193"/>
      <c r="G37" s="193"/>
      <c r="H37" s="193"/>
      <c r="I37" s="193"/>
      <c r="J37" s="193"/>
      <c r="K37" s="193"/>
      <c r="L37" s="193"/>
      <c r="M37" s="193"/>
    </row>
    <row r="38" spans="1:13" ht="12.75" customHeight="1" thickBot="1">
      <c r="A38" s="51" t="s">
        <v>45</v>
      </c>
      <c r="B38" s="51" t="s">
        <v>46</v>
      </c>
      <c r="C38" s="52">
        <v>0.5</v>
      </c>
      <c r="D38" s="53">
        <v>0.75</v>
      </c>
      <c r="E38" s="53">
        <v>1</v>
      </c>
      <c r="F38" s="53">
        <v>2</v>
      </c>
      <c r="G38" s="53">
        <v>4</v>
      </c>
      <c r="H38" s="53">
        <v>6</v>
      </c>
      <c r="I38" s="53">
        <v>8</v>
      </c>
      <c r="J38" s="53">
        <v>10</v>
      </c>
      <c r="K38" s="53">
        <v>15</v>
      </c>
      <c r="L38" s="54">
        <v>30</v>
      </c>
      <c r="M38" s="55">
        <v>45</v>
      </c>
    </row>
    <row r="39" spans="1:13" ht="12.75" customHeight="1">
      <c r="A39" s="56">
        <v>60</v>
      </c>
      <c r="B39" s="57">
        <f aca="true" t="shared" si="4" ref="B39:B47">$C$13*$A39/100</f>
        <v>8.4</v>
      </c>
      <c r="C39" s="58">
        <f aca="true" t="shared" si="5" ref="C39:M47">$B39*1000/60*C$38</f>
        <v>70</v>
      </c>
      <c r="D39" s="59">
        <f aca="true" t="shared" si="6" ref="D39:M39">$B39*1000/60*D38</f>
        <v>105</v>
      </c>
      <c r="E39" s="59">
        <f t="shared" si="6"/>
        <v>140</v>
      </c>
      <c r="F39" s="59">
        <f t="shared" si="6"/>
        <v>280</v>
      </c>
      <c r="G39" s="59">
        <f t="shared" si="6"/>
        <v>560</v>
      </c>
      <c r="H39" s="59">
        <f t="shared" si="6"/>
        <v>840</v>
      </c>
      <c r="I39" s="59">
        <f t="shared" si="6"/>
        <v>1120</v>
      </c>
      <c r="J39" s="59">
        <f t="shared" si="6"/>
        <v>1400</v>
      </c>
      <c r="K39" s="59">
        <f t="shared" si="6"/>
        <v>2100</v>
      </c>
      <c r="L39" s="59">
        <f t="shared" si="6"/>
        <v>4200</v>
      </c>
      <c r="M39" s="59">
        <f t="shared" si="6"/>
        <v>6300</v>
      </c>
    </row>
    <row r="40" spans="1:13" ht="12.75" customHeight="1">
      <c r="A40" s="60">
        <v>65</v>
      </c>
      <c r="B40" s="61">
        <f t="shared" si="4"/>
        <v>9.1</v>
      </c>
      <c r="C40" s="62">
        <f t="shared" si="5"/>
        <v>75.83333333333333</v>
      </c>
      <c r="D40" s="63">
        <f t="shared" si="5"/>
        <v>113.75</v>
      </c>
      <c r="E40" s="63">
        <f t="shared" si="5"/>
        <v>151.66666666666666</v>
      </c>
      <c r="F40" s="63">
        <f t="shared" si="5"/>
        <v>303.3333333333333</v>
      </c>
      <c r="G40" s="63">
        <f t="shared" si="5"/>
        <v>606.6666666666666</v>
      </c>
      <c r="H40" s="63">
        <f t="shared" si="5"/>
        <v>910</v>
      </c>
      <c r="I40" s="63">
        <f t="shared" si="5"/>
        <v>1213.3333333333333</v>
      </c>
      <c r="J40" s="63">
        <f t="shared" si="5"/>
        <v>1516.6666666666665</v>
      </c>
      <c r="K40" s="63">
        <f t="shared" si="5"/>
        <v>2275</v>
      </c>
      <c r="L40" s="63">
        <f t="shared" si="5"/>
        <v>4550</v>
      </c>
      <c r="M40" s="63">
        <f t="shared" si="5"/>
        <v>6825</v>
      </c>
    </row>
    <row r="41" spans="1:13" ht="12.75" customHeight="1">
      <c r="A41" s="60">
        <v>69</v>
      </c>
      <c r="B41" s="61">
        <f t="shared" si="4"/>
        <v>9.66</v>
      </c>
      <c r="C41" s="62">
        <f t="shared" si="5"/>
        <v>80.5</v>
      </c>
      <c r="D41" s="63">
        <f t="shared" si="5"/>
        <v>120.75</v>
      </c>
      <c r="E41" s="63">
        <f t="shared" si="5"/>
        <v>161</v>
      </c>
      <c r="F41" s="63">
        <f t="shared" si="5"/>
        <v>322</v>
      </c>
      <c r="G41" s="63">
        <f t="shared" si="5"/>
        <v>644</v>
      </c>
      <c r="H41" s="63">
        <f t="shared" si="5"/>
        <v>966</v>
      </c>
      <c r="I41" s="63">
        <f t="shared" si="5"/>
        <v>1288</v>
      </c>
      <c r="J41" s="63">
        <f t="shared" si="5"/>
        <v>1610</v>
      </c>
      <c r="K41" s="63">
        <f t="shared" si="5"/>
        <v>2415</v>
      </c>
      <c r="L41" s="63">
        <f t="shared" si="5"/>
        <v>4830</v>
      </c>
      <c r="M41" s="63">
        <f t="shared" si="5"/>
        <v>7245</v>
      </c>
    </row>
    <row r="42" spans="1:13" ht="12.75" customHeight="1">
      <c r="A42" s="60">
        <v>73</v>
      </c>
      <c r="B42" s="61">
        <f t="shared" si="4"/>
        <v>10.22</v>
      </c>
      <c r="C42" s="62">
        <f t="shared" si="5"/>
        <v>85.16666666666667</v>
      </c>
      <c r="D42" s="63">
        <f t="shared" si="5"/>
        <v>127.75</v>
      </c>
      <c r="E42" s="63">
        <f t="shared" si="5"/>
        <v>170.33333333333334</v>
      </c>
      <c r="F42" s="63">
        <f t="shared" si="5"/>
        <v>340.6666666666667</v>
      </c>
      <c r="G42" s="63">
        <f t="shared" si="5"/>
        <v>681.3333333333334</v>
      </c>
      <c r="H42" s="63">
        <f t="shared" si="5"/>
        <v>1022</v>
      </c>
      <c r="I42" s="63">
        <f t="shared" si="5"/>
        <v>1362.6666666666667</v>
      </c>
      <c r="J42" s="63">
        <f t="shared" si="5"/>
        <v>1703.3333333333335</v>
      </c>
      <c r="K42" s="63">
        <f t="shared" si="5"/>
        <v>2555</v>
      </c>
      <c r="L42" s="63">
        <f t="shared" si="5"/>
        <v>5110</v>
      </c>
      <c r="M42" s="63">
        <f t="shared" si="5"/>
        <v>7665</v>
      </c>
    </row>
    <row r="43" spans="1:13" ht="12.75" customHeight="1">
      <c r="A43" s="60">
        <v>77</v>
      </c>
      <c r="B43" s="61">
        <f t="shared" si="4"/>
        <v>10.78</v>
      </c>
      <c r="C43" s="62">
        <f t="shared" si="5"/>
        <v>89.83333333333333</v>
      </c>
      <c r="D43" s="63">
        <f t="shared" si="5"/>
        <v>134.75</v>
      </c>
      <c r="E43" s="63">
        <f t="shared" si="5"/>
        <v>179.66666666666666</v>
      </c>
      <c r="F43" s="63">
        <f t="shared" si="5"/>
        <v>359.3333333333333</v>
      </c>
      <c r="G43" s="63">
        <f t="shared" si="5"/>
        <v>718.6666666666666</v>
      </c>
      <c r="H43" s="63">
        <f t="shared" si="5"/>
        <v>1078</v>
      </c>
      <c r="I43" s="63">
        <f t="shared" si="5"/>
        <v>1437.3333333333333</v>
      </c>
      <c r="J43" s="63">
        <f t="shared" si="5"/>
        <v>1796.6666666666665</v>
      </c>
      <c r="K43" s="63">
        <f t="shared" si="5"/>
        <v>2695</v>
      </c>
      <c r="L43" s="63">
        <f t="shared" si="5"/>
        <v>5390</v>
      </c>
      <c r="M43" s="63">
        <f t="shared" si="5"/>
        <v>8085</v>
      </c>
    </row>
    <row r="44" spans="1:13" ht="12.75" customHeight="1">
      <c r="A44" s="60">
        <v>85</v>
      </c>
      <c r="B44" s="61">
        <f t="shared" si="4"/>
        <v>11.9</v>
      </c>
      <c r="C44" s="62">
        <f t="shared" si="5"/>
        <v>99.16666666666667</v>
      </c>
      <c r="D44" s="63">
        <f t="shared" si="5"/>
        <v>148.75</v>
      </c>
      <c r="E44" s="63">
        <f t="shared" si="5"/>
        <v>198.33333333333334</v>
      </c>
      <c r="F44" s="63">
        <f t="shared" si="5"/>
        <v>396.6666666666667</v>
      </c>
      <c r="G44" s="63">
        <f t="shared" si="5"/>
        <v>793.3333333333334</v>
      </c>
      <c r="H44" s="63">
        <f t="shared" si="5"/>
        <v>1190</v>
      </c>
      <c r="I44" s="63">
        <f t="shared" si="5"/>
        <v>1586.6666666666667</v>
      </c>
      <c r="J44" s="63">
        <f t="shared" si="5"/>
        <v>1983.3333333333335</v>
      </c>
      <c r="K44" s="63">
        <f t="shared" si="5"/>
        <v>2975</v>
      </c>
      <c r="L44" s="63">
        <f t="shared" si="5"/>
        <v>5950</v>
      </c>
      <c r="M44" s="63">
        <f t="shared" si="5"/>
        <v>8925</v>
      </c>
    </row>
    <row r="45" spans="1:13" ht="12.75" customHeight="1">
      <c r="A45" s="60">
        <v>90</v>
      </c>
      <c r="B45" s="61">
        <f t="shared" si="4"/>
        <v>12.6</v>
      </c>
      <c r="C45" s="62">
        <f t="shared" si="5"/>
        <v>105</v>
      </c>
      <c r="D45" s="63">
        <f t="shared" si="5"/>
        <v>157.5</v>
      </c>
      <c r="E45" s="63">
        <f t="shared" si="5"/>
        <v>210</v>
      </c>
      <c r="F45" s="63">
        <f t="shared" si="5"/>
        <v>420</v>
      </c>
      <c r="G45" s="63">
        <f t="shared" si="5"/>
        <v>840</v>
      </c>
      <c r="H45" s="63">
        <f t="shared" si="5"/>
        <v>1260</v>
      </c>
      <c r="I45" s="63">
        <f t="shared" si="5"/>
        <v>1680</v>
      </c>
      <c r="J45" s="63">
        <f t="shared" si="5"/>
        <v>2100</v>
      </c>
      <c r="K45" s="63">
        <f t="shared" si="5"/>
        <v>3150</v>
      </c>
      <c r="L45" s="63">
        <f t="shared" si="5"/>
        <v>6300</v>
      </c>
      <c r="M45" s="63">
        <f t="shared" si="5"/>
        <v>9450</v>
      </c>
    </row>
    <row r="46" spans="1:13" ht="12.75" customHeight="1">
      <c r="A46" s="60">
        <v>95</v>
      </c>
      <c r="B46" s="61">
        <f t="shared" si="4"/>
        <v>13.3</v>
      </c>
      <c r="C46" s="62">
        <f t="shared" si="5"/>
        <v>110.83333333333333</v>
      </c>
      <c r="D46" s="63">
        <f t="shared" si="5"/>
        <v>166.25</v>
      </c>
      <c r="E46" s="63">
        <f t="shared" si="5"/>
        <v>221.66666666666666</v>
      </c>
      <c r="F46" s="63">
        <f t="shared" si="5"/>
        <v>443.3333333333333</v>
      </c>
      <c r="G46" s="63">
        <f t="shared" si="5"/>
        <v>886.6666666666666</v>
      </c>
      <c r="H46" s="63">
        <f t="shared" si="5"/>
        <v>1330</v>
      </c>
      <c r="I46" s="63">
        <f t="shared" si="5"/>
        <v>1773.3333333333333</v>
      </c>
      <c r="J46" s="63">
        <f t="shared" si="5"/>
        <v>2216.6666666666665</v>
      </c>
      <c r="K46" s="63">
        <f t="shared" si="5"/>
        <v>3325</v>
      </c>
      <c r="L46" s="63">
        <f t="shared" si="5"/>
        <v>6650</v>
      </c>
      <c r="M46" s="63">
        <f t="shared" si="5"/>
        <v>9975</v>
      </c>
    </row>
    <row r="47" spans="1:13" ht="12.75" customHeight="1" thickBot="1">
      <c r="A47" s="64">
        <v>100</v>
      </c>
      <c r="B47" s="65">
        <f t="shared" si="4"/>
        <v>14</v>
      </c>
      <c r="C47" s="66">
        <f t="shared" si="5"/>
        <v>116.66666666666667</v>
      </c>
      <c r="D47" s="67">
        <f t="shared" si="5"/>
        <v>175</v>
      </c>
      <c r="E47" s="67">
        <f t="shared" si="5"/>
        <v>233.33333333333334</v>
      </c>
      <c r="F47" s="67">
        <f t="shared" si="5"/>
        <v>466.6666666666667</v>
      </c>
      <c r="G47" s="67">
        <f t="shared" si="5"/>
        <v>933.3333333333334</v>
      </c>
      <c r="H47" s="67">
        <f t="shared" si="5"/>
        <v>1400</v>
      </c>
      <c r="I47" s="67">
        <f t="shared" si="5"/>
        <v>1866.6666666666667</v>
      </c>
      <c r="J47" s="67">
        <f t="shared" si="5"/>
        <v>2333.3333333333335</v>
      </c>
      <c r="K47" s="67">
        <f t="shared" si="5"/>
        <v>3500</v>
      </c>
      <c r="L47" s="67">
        <f t="shared" si="5"/>
        <v>7000</v>
      </c>
      <c r="M47" s="67">
        <f t="shared" si="5"/>
        <v>10500</v>
      </c>
    </row>
  </sheetData>
  <sheetProtection selectLockedCells="1" selectUnlockedCells="1"/>
  <mergeCells count="17">
    <mergeCell ref="A15:A24"/>
    <mergeCell ref="B16:B17"/>
    <mergeCell ref="B21:B22"/>
    <mergeCell ref="A1:M1"/>
    <mergeCell ref="A2:F2"/>
    <mergeCell ref="G2:J2"/>
    <mergeCell ref="K2:M2"/>
    <mergeCell ref="C3:F3"/>
    <mergeCell ref="I3:J3"/>
    <mergeCell ref="B26:M26"/>
    <mergeCell ref="C37:M37"/>
    <mergeCell ref="C4:F8"/>
    <mergeCell ref="I4:J8"/>
    <mergeCell ref="M4:M8"/>
    <mergeCell ref="C9:M9"/>
    <mergeCell ref="C10:M11"/>
    <mergeCell ref="B23:B24"/>
  </mergeCells>
  <printOptions/>
  <pageMargins left="0.2755905511811024" right="0.15748031496062992" top="0.2755905511811024" bottom="0.2362204724409449" header="0.5118110236220472" footer="0.5118110236220472"/>
  <pageSetup horizontalDpi="300" verticalDpi="300" orientation="landscape" paperSize="9" r:id="rId2"/>
  <headerFooter alignWithMargins="0">
    <oddFooter>&amp;CGilles AA - Janvier 2020</oddFooter>
  </headerFooter>
  <drawing r:id="rId1"/>
</worksheet>
</file>

<file path=xl/worksheets/sheet6.xml><?xml version="1.0" encoding="utf-8"?>
<worksheet xmlns="http://schemas.openxmlformats.org/spreadsheetml/2006/main" xmlns:r="http://schemas.openxmlformats.org/officeDocument/2006/relationships">
  <dimension ref="A1:O98"/>
  <sheetViews>
    <sheetView zoomScalePageLayoutView="0" workbookViewId="0" topLeftCell="A85">
      <selection activeCell="R91" sqref="R91"/>
    </sheetView>
  </sheetViews>
  <sheetFormatPr defaultColWidth="11.00390625" defaultRowHeight="12.75"/>
  <cols>
    <col min="1" max="1" width="11.140625" style="0" customWidth="1"/>
    <col min="2" max="9" width="11.00390625" style="0" customWidth="1"/>
    <col min="10" max="10" width="10.421875" style="0" customWidth="1"/>
    <col min="11" max="12" width="11.00390625" style="0" customWidth="1"/>
    <col min="13" max="13" width="8.8515625" style="0" customWidth="1"/>
  </cols>
  <sheetData>
    <row r="1" spans="1:13" ht="15.75">
      <c r="A1" s="141" t="s">
        <v>59</v>
      </c>
      <c r="B1" s="141"/>
      <c r="C1" s="141"/>
      <c r="D1" s="141"/>
      <c r="E1" s="141"/>
      <c r="F1" s="141"/>
      <c r="G1" s="141"/>
      <c r="H1" s="220"/>
      <c r="I1" s="220"/>
      <c r="J1" s="220"/>
      <c r="K1" s="220"/>
      <c r="L1" s="220"/>
      <c r="M1" s="220"/>
    </row>
    <row r="2" spans="1:13" ht="12.75" customHeight="1">
      <c r="A2" s="68" t="s">
        <v>60</v>
      </c>
      <c r="B2" s="140" t="s">
        <v>61</v>
      </c>
      <c r="C2" s="140"/>
      <c r="D2" s="140"/>
      <c r="E2" s="140" t="s">
        <v>62</v>
      </c>
      <c r="F2" s="140"/>
      <c r="G2" s="183"/>
      <c r="H2" s="159" t="s">
        <v>63</v>
      </c>
      <c r="I2" s="159"/>
      <c r="J2" s="159"/>
      <c r="K2" s="165"/>
      <c r="L2" s="165"/>
      <c r="M2" s="165"/>
    </row>
    <row r="3" spans="1:13" ht="12.75" customHeight="1">
      <c r="A3" s="69" t="s">
        <v>5</v>
      </c>
      <c r="B3" s="135" t="s">
        <v>65</v>
      </c>
      <c r="C3" s="135"/>
      <c r="D3" s="135"/>
      <c r="E3" s="135" t="s">
        <v>66</v>
      </c>
      <c r="F3" s="135"/>
      <c r="G3" s="134"/>
      <c r="H3" s="152" t="s">
        <v>68</v>
      </c>
      <c r="I3" s="152"/>
      <c r="J3" s="152"/>
      <c r="K3" s="182"/>
      <c r="L3" s="182"/>
      <c r="M3" s="182"/>
    </row>
    <row r="4" spans="1:13" ht="12.75" customHeight="1">
      <c r="A4" s="136" t="s">
        <v>69</v>
      </c>
      <c r="B4" s="135" t="s">
        <v>70</v>
      </c>
      <c r="C4" s="135"/>
      <c r="D4" s="135"/>
      <c r="E4" s="135" t="s">
        <v>71</v>
      </c>
      <c r="F4" s="135"/>
      <c r="G4" s="134"/>
      <c r="H4" s="152" t="s">
        <v>163</v>
      </c>
      <c r="I4" s="152"/>
      <c r="J4" s="152"/>
      <c r="K4" s="182"/>
      <c r="L4" s="182"/>
      <c r="M4" s="182"/>
    </row>
    <row r="5" spans="1:13" ht="96" customHeight="1">
      <c r="A5" s="136"/>
      <c r="B5" s="135"/>
      <c r="C5" s="135"/>
      <c r="D5" s="135"/>
      <c r="E5" s="135"/>
      <c r="F5" s="135"/>
      <c r="G5" s="134"/>
      <c r="H5" s="152"/>
      <c r="I5" s="152"/>
      <c r="J5" s="152"/>
      <c r="K5" s="182"/>
      <c r="L5" s="182"/>
      <c r="M5" s="182"/>
    </row>
    <row r="6" spans="1:13" ht="12.75" customHeight="1">
      <c r="A6" s="5" t="s">
        <v>73</v>
      </c>
      <c r="B6" s="134">
        <v>6</v>
      </c>
      <c r="C6" s="134"/>
      <c r="D6" s="4">
        <v>0.027777777777777776</v>
      </c>
      <c r="E6" s="135">
        <v>10.3</v>
      </c>
      <c r="F6" s="135"/>
      <c r="G6" s="17">
        <v>0.041666666666666664</v>
      </c>
      <c r="H6" s="82">
        <v>12</v>
      </c>
      <c r="I6" s="153">
        <v>0.052083333333333336</v>
      </c>
      <c r="J6" s="153"/>
      <c r="K6" s="75"/>
      <c r="L6" s="148"/>
      <c r="M6" s="148"/>
    </row>
    <row r="7" spans="1:13" ht="12.75" customHeight="1">
      <c r="A7" s="5" t="s">
        <v>74</v>
      </c>
      <c r="B7" s="70">
        <f>B6+E6+H6+K6</f>
        <v>28.3</v>
      </c>
      <c r="C7" s="4">
        <f>D6+G6+J6+L6</f>
        <v>0.06944444444444445</v>
      </c>
      <c r="D7" s="148"/>
      <c r="E7" s="148"/>
      <c r="F7" s="148"/>
      <c r="G7" s="148"/>
      <c r="H7" s="148"/>
      <c r="I7" s="148"/>
      <c r="J7" s="148"/>
      <c r="K7" s="148"/>
      <c r="L7" s="148"/>
      <c r="M7" s="148"/>
    </row>
    <row r="8" spans="1:13" ht="15.75" customHeight="1">
      <c r="A8" s="141" t="s">
        <v>75</v>
      </c>
      <c r="B8" s="141"/>
      <c r="C8" s="141"/>
      <c r="D8" s="141"/>
      <c r="E8" s="141"/>
      <c r="F8" s="141"/>
      <c r="G8" s="141"/>
      <c r="H8" s="220"/>
      <c r="I8" s="220"/>
      <c r="J8" s="220"/>
      <c r="K8" s="220"/>
      <c r="L8" s="220"/>
      <c r="M8" s="220"/>
    </row>
    <row r="9" spans="1:13" ht="12.75" customHeight="1">
      <c r="A9" s="68" t="s">
        <v>60</v>
      </c>
      <c r="B9" s="140" t="s">
        <v>61</v>
      </c>
      <c r="C9" s="140"/>
      <c r="D9" s="140"/>
      <c r="E9" s="140" t="s">
        <v>62</v>
      </c>
      <c r="F9" s="140"/>
      <c r="G9" s="183"/>
      <c r="H9" s="159" t="s">
        <v>63</v>
      </c>
      <c r="I9" s="159"/>
      <c r="J9" s="159"/>
      <c r="K9" s="165"/>
      <c r="L9" s="165"/>
      <c r="M9" s="165"/>
    </row>
    <row r="10" spans="1:13" ht="12.75" customHeight="1">
      <c r="A10" s="69" t="s">
        <v>5</v>
      </c>
      <c r="B10" s="135" t="s">
        <v>65</v>
      </c>
      <c r="C10" s="135"/>
      <c r="D10" s="135"/>
      <c r="E10" s="206" t="s">
        <v>76</v>
      </c>
      <c r="F10" s="206"/>
      <c r="G10" s="222"/>
      <c r="H10" s="152" t="s">
        <v>77</v>
      </c>
      <c r="I10" s="152"/>
      <c r="J10" s="152"/>
      <c r="K10" s="182"/>
      <c r="L10" s="182"/>
      <c r="M10" s="182"/>
    </row>
    <row r="11" spans="1:13" ht="12.75" customHeight="1">
      <c r="A11" s="136" t="s">
        <v>69</v>
      </c>
      <c r="B11" s="135" t="s">
        <v>78</v>
      </c>
      <c r="C11" s="135"/>
      <c r="D11" s="135"/>
      <c r="E11" s="207" t="s">
        <v>79</v>
      </c>
      <c r="F11" s="207"/>
      <c r="G11" s="221"/>
      <c r="H11" s="152" t="s">
        <v>164</v>
      </c>
      <c r="I11" s="152"/>
      <c r="J11" s="152"/>
      <c r="K11" s="182"/>
      <c r="L11" s="182"/>
      <c r="M11" s="182"/>
    </row>
    <row r="12" spans="1:13" ht="96" customHeight="1">
      <c r="A12" s="136"/>
      <c r="B12" s="135"/>
      <c r="C12" s="135"/>
      <c r="D12" s="135"/>
      <c r="E12" s="207"/>
      <c r="F12" s="207"/>
      <c r="G12" s="221"/>
      <c r="H12" s="152"/>
      <c r="I12" s="152"/>
      <c r="J12" s="152"/>
      <c r="K12" s="182"/>
      <c r="L12" s="182"/>
      <c r="M12" s="182"/>
    </row>
    <row r="13" spans="1:13" ht="12.75">
      <c r="A13" s="5" t="s">
        <v>73</v>
      </c>
      <c r="B13" s="134">
        <v>6</v>
      </c>
      <c r="C13" s="134"/>
      <c r="D13" s="4">
        <v>0.027777777777777776</v>
      </c>
      <c r="E13" s="135">
        <v>7</v>
      </c>
      <c r="F13" s="135"/>
      <c r="G13" s="17">
        <v>0.029166666666666667</v>
      </c>
      <c r="H13" s="82">
        <v>14.9</v>
      </c>
      <c r="I13" s="153">
        <v>0.0625</v>
      </c>
      <c r="J13" s="153"/>
      <c r="K13" s="75"/>
      <c r="L13" s="148"/>
      <c r="M13" s="148"/>
    </row>
    <row r="14" spans="1:13" ht="12.75">
      <c r="A14" s="5" t="s">
        <v>74</v>
      </c>
      <c r="B14" s="70">
        <f>B13+E13+H13+K13</f>
        <v>27.9</v>
      </c>
      <c r="C14" s="4">
        <f>D13+G13+J13+L13</f>
        <v>0.05694444444444444</v>
      </c>
      <c r="D14" s="148"/>
      <c r="E14" s="148"/>
      <c r="F14" s="148"/>
      <c r="G14" s="148"/>
      <c r="H14" s="148"/>
      <c r="I14" s="148"/>
      <c r="J14" s="148"/>
      <c r="K14" s="148"/>
      <c r="L14" s="148"/>
      <c r="M14" s="148"/>
    </row>
    <row r="15" spans="1:13" ht="15.75" customHeight="1">
      <c r="A15" s="141" t="s">
        <v>81</v>
      </c>
      <c r="B15" s="141"/>
      <c r="C15" s="141"/>
      <c r="D15" s="141"/>
      <c r="E15" s="141"/>
      <c r="F15" s="141"/>
      <c r="G15" s="141"/>
      <c r="H15" s="220"/>
      <c r="I15" s="220"/>
      <c r="J15" s="220"/>
      <c r="K15" s="220"/>
      <c r="L15" s="220"/>
      <c r="M15" s="220"/>
    </row>
    <row r="16" spans="1:13" ht="12.75" customHeight="1">
      <c r="A16" s="68" t="s">
        <v>60</v>
      </c>
      <c r="B16" s="140" t="s">
        <v>61</v>
      </c>
      <c r="C16" s="140"/>
      <c r="D16" s="140"/>
      <c r="E16" s="140" t="s">
        <v>62</v>
      </c>
      <c r="F16" s="140"/>
      <c r="G16" s="183"/>
      <c r="H16" s="159" t="s">
        <v>63</v>
      </c>
      <c r="I16" s="159"/>
      <c r="J16" s="159"/>
      <c r="K16" s="165"/>
      <c r="L16" s="165"/>
      <c r="M16" s="165"/>
    </row>
    <row r="17" spans="1:13" ht="12.75" customHeight="1">
      <c r="A17" s="69" t="s">
        <v>5</v>
      </c>
      <c r="B17" s="135" t="s">
        <v>65</v>
      </c>
      <c r="C17" s="135"/>
      <c r="D17" s="135"/>
      <c r="E17" s="135" t="s">
        <v>82</v>
      </c>
      <c r="F17" s="135"/>
      <c r="G17" s="134"/>
      <c r="H17" s="152" t="s">
        <v>166</v>
      </c>
      <c r="I17" s="152"/>
      <c r="J17" s="152"/>
      <c r="K17" s="182"/>
      <c r="L17" s="182"/>
      <c r="M17" s="182"/>
    </row>
    <row r="18" spans="1:13" ht="12.75" customHeight="1">
      <c r="A18" s="136" t="s">
        <v>69</v>
      </c>
      <c r="B18" s="135" t="s">
        <v>99</v>
      </c>
      <c r="C18" s="135"/>
      <c r="D18" s="135"/>
      <c r="E18" s="145" t="s">
        <v>165</v>
      </c>
      <c r="F18" s="145"/>
      <c r="G18" s="146"/>
      <c r="H18" s="152" t="s">
        <v>167</v>
      </c>
      <c r="I18" s="152"/>
      <c r="J18" s="152"/>
      <c r="K18" s="182"/>
      <c r="L18" s="182"/>
      <c r="M18" s="182"/>
    </row>
    <row r="19" spans="1:13" ht="96" customHeight="1">
      <c r="A19" s="136"/>
      <c r="B19" s="135"/>
      <c r="C19" s="135"/>
      <c r="D19" s="135"/>
      <c r="E19" s="145"/>
      <c r="F19" s="145"/>
      <c r="G19" s="146"/>
      <c r="H19" s="152"/>
      <c r="I19" s="152"/>
      <c r="J19" s="152"/>
      <c r="K19" s="182"/>
      <c r="L19" s="182"/>
      <c r="M19" s="182"/>
    </row>
    <row r="20" spans="1:13" ht="12.75">
      <c r="A20" s="6" t="s">
        <v>73</v>
      </c>
      <c r="B20" s="146">
        <v>6</v>
      </c>
      <c r="C20" s="146"/>
      <c r="D20" s="4">
        <v>0.027777777777777776</v>
      </c>
      <c r="E20" s="135">
        <v>10</v>
      </c>
      <c r="F20" s="135"/>
      <c r="G20" s="17">
        <v>0.041666666666666664</v>
      </c>
      <c r="H20" s="82">
        <v>16</v>
      </c>
      <c r="I20" s="153">
        <v>0.06944444444444443</v>
      </c>
      <c r="J20" s="153"/>
      <c r="K20" s="75"/>
      <c r="L20" s="148"/>
      <c r="M20" s="148"/>
    </row>
    <row r="21" spans="1:15" ht="13.5">
      <c r="A21" s="5" t="s">
        <v>74</v>
      </c>
      <c r="B21" s="71">
        <f>B20+E20+H20+K20</f>
        <v>32</v>
      </c>
      <c r="C21" s="4">
        <f>D20+G20+J20+L20</f>
        <v>0.06944444444444445</v>
      </c>
      <c r="D21" s="148"/>
      <c r="E21" s="148"/>
      <c r="F21" s="148"/>
      <c r="G21" s="148"/>
      <c r="H21" s="148"/>
      <c r="I21" s="148"/>
      <c r="J21" s="148"/>
      <c r="K21" s="148"/>
      <c r="L21" s="148"/>
      <c r="M21" s="148"/>
      <c r="O21" s="74"/>
    </row>
    <row r="22" spans="1:13" ht="15.75" customHeight="1">
      <c r="A22" s="141" t="s">
        <v>85</v>
      </c>
      <c r="B22" s="141"/>
      <c r="C22" s="141"/>
      <c r="D22" s="141"/>
      <c r="E22" s="141"/>
      <c r="F22" s="141"/>
      <c r="G22" s="141"/>
      <c r="H22" s="141"/>
      <c r="I22" s="141"/>
      <c r="J22" s="141"/>
      <c r="K22" s="141"/>
      <c r="L22" s="141"/>
      <c r="M22" s="141"/>
    </row>
    <row r="23" spans="1:13" ht="12.75" customHeight="1">
      <c r="A23" s="68" t="s">
        <v>60</v>
      </c>
      <c r="B23" s="138" t="s">
        <v>61</v>
      </c>
      <c r="C23" s="138"/>
      <c r="D23" s="138"/>
      <c r="E23" s="139" t="s">
        <v>62</v>
      </c>
      <c r="F23" s="139"/>
      <c r="G23" s="139"/>
      <c r="H23" s="138" t="s">
        <v>63</v>
      </c>
      <c r="I23" s="138"/>
      <c r="J23" s="138"/>
      <c r="K23" s="165"/>
      <c r="L23" s="165"/>
      <c r="M23" s="165"/>
    </row>
    <row r="24" spans="1:13" ht="12.75" customHeight="1">
      <c r="A24" s="69" t="s">
        <v>5</v>
      </c>
      <c r="B24" s="135" t="s">
        <v>65</v>
      </c>
      <c r="C24" s="135"/>
      <c r="D24" s="135"/>
      <c r="E24" s="134" t="s">
        <v>56</v>
      </c>
      <c r="F24" s="134"/>
      <c r="G24" s="134"/>
      <c r="H24" s="135" t="s">
        <v>86</v>
      </c>
      <c r="I24" s="135"/>
      <c r="J24" s="135"/>
      <c r="K24" s="165"/>
      <c r="L24" s="165"/>
      <c r="M24" s="165"/>
    </row>
    <row r="25" spans="1:13" ht="12.75" customHeight="1">
      <c r="A25" s="136" t="s">
        <v>69</v>
      </c>
      <c r="B25" s="135" t="s">
        <v>87</v>
      </c>
      <c r="C25" s="135"/>
      <c r="D25" s="135"/>
      <c r="E25" s="134" t="s">
        <v>168</v>
      </c>
      <c r="F25" s="134"/>
      <c r="G25" s="134"/>
      <c r="H25" s="135" t="s">
        <v>185</v>
      </c>
      <c r="I25" s="135"/>
      <c r="J25" s="135"/>
      <c r="K25" s="165"/>
      <c r="L25" s="165"/>
      <c r="M25" s="165"/>
    </row>
    <row r="26" spans="1:13" ht="96" customHeight="1">
      <c r="A26" s="136"/>
      <c r="B26" s="135"/>
      <c r="C26" s="135"/>
      <c r="D26" s="135"/>
      <c r="E26" s="134"/>
      <c r="F26" s="134"/>
      <c r="G26" s="134"/>
      <c r="H26" s="135"/>
      <c r="I26" s="135"/>
      <c r="J26" s="135"/>
      <c r="K26" s="165"/>
      <c r="L26" s="165"/>
      <c r="M26" s="165"/>
    </row>
    <row r="27" spans="1:13" ht="12.75">
      <c r="A27" s="5" t="s">
        <v>73</v>
      </c>
      <c r="B27" s="134">
        <v>6</v>
      </c>
      <c r="C27" s="134"/>
      <c r="D27" s="4">
        <v>0.027777777777777776</v>
      </c>
      <c r="E27" s="135">
        <v>8.4</v>
      </c>
      <c r="F27" s="135"/>
      <c r="G27" s="17">
        <v>0.034722222222222224</v>
      </c>
      <c r="H27" s="135">
        <v>11.9</v>
      </c>
      <c r="I27" s="135"/>
      <c r="J27" s="4">
        <v>0.052083333333333336</v>
      </c>
      <c r="K27" s="165"/>
      <c r="L27" s="165"/>
      <c r="M27" s="165"/>
    </row>
    <row r="28" spans="1:13" ht="12.75">
      <c r="A28" s="6" t="s">
        <v>74</v>
      </c>
      <c r="B28" s="73">
        <f>B27+E27+H27+K27</f>
        <v>26.3</v>
      </c>
      <c r="C28" s="76">
        <f>D27+G27+J27+L27</f>
        <v>0.11458333333333334</v>
      </c>
      <c r="D28" s="148"/>
      <c r="E28" s="148"/>
      <c r="F28" s="148"/>
      <c r="G28" s="148"/>
      <c r="H28" s="148"/>
      <c r="I28" s="148"/>
      <c r="J28" s="148"/>
      <c r="K28" s="148"/>
      <c r="L28" s="148"/>
      <c r="M28" s="148"/>
    </row>
    <row r="29" spans="1:13" ht="15.75">
      <c r="A29" s="149" t="s">
        <v>116</v>
      </c>
      <c r="B29" s="150"/>
      <c r="C29" s="150"/>
      <c r="D29" s="150"/>
      <c r="E29" s="150"/>
      <c r="F29" s="150"/>
      <c r="G29" s="150"/>
      <c r="H29" s="150"/>
      <c r="I29" s="150"/>
      <c r="J29" s="150"/>
      <c r="K29" s="150"/>
      <c r="L29" s="150"/>
      <c r="M29" s="151"/>
    </row>
    <row r="30" spans="1:13" ht="12.75" customHeight="1">
      <c r="A30" s="68" t="s">
        <v>60</v>
      </c>
      <c r="B30" s="139" t="s">
        <v>61</v>
      </c>
      <c r="C30" s="202"/>
      <c r="D30" s="203"/>
      <c r="E30" s="139" t="s">
        <v>62</v>
      </c>
      <c r="F30" s="202"/>
      <c r="G30" s="202"/>
      <c r="H30" s="159" t="s">
        <v>63</v>
      </c>
      <c r="I30" s="159"/>
      <c r="J30" s="159"/>
      <c r="K30" s="165"/>
      <c r="L30" s="165"/>
      <c r="M30" s="165"/>
    </row>
    <row r="31" spans="1:13" ht="12.75" customHeight="1">
      <c r="A31" s="69" t="s">
        <v>5</v>
      </c>
      <c r="B31" s="134" t="s">
        <v>190</v>
      </c>
      <c r="C31" s="188"/>
      <c r="D31" s="189"/>
      <c r="E31" s="134" t="s">
        <v>172</v>
      </c>
      <c r="F31" s="188"/>
      <c r="G31" s="188"/>
      <c r="H31" s="152" t="s">
        <v>77</v>
      </c>
      <c r="I31" s="152"/>
      <c r="J31" s="152"/>
      <c r="K31" s="182"/>
      <c r="L31" s="182"/>
      <c r="M31" s="182"/>
    </row>
    <row r="32" spans="1:13" ht="12.75" customHeight="1">
      <c r="A32" s="154" t="s">
        <v>69</v>
      </c>
      <c r="B32" s="146" t="s">
        <v>188</v>
      </c>
      <c r="C32" s="176"/>
      <c r="D32" s="177"/>
      <c r="E32" s="146" t="s">
        <v>173</v>
      </c>
      <c r="F32" s="176"/>
      <c r="G32" s="177"/>
      <c r="H32" s="152" t="s">
        <v>186</v>
      </c>
      <c r="I32" s="152"/>
      <c r="J32" s="152"/>
      <c r="K32" s="212" t="s">
        <v>189</v>
      </c>
      <c r="L32" s="213"/>
      <c r="M32" s="214"/>
    </row>
    <row r="33" spans="1:13" ht="96" customHeight="1">
      <c r="A33" s="157"/>
      <c r="B33" s="178"/>
      <c r="C33" s="179"/>
      <c r="D33" s="180"/>
      <c r="E33" s="178"/>
      <c r="F33" s="179"/>
      <c r="G33" s="180"/>
      <c r="H33" s="152"/>
      <c r="I33" s="152"/>
      <c r="J33" s="152"/>
      <c r="K33" s="215"/>
      <c r="L33" s="216"/>
      <c r="M33" s="217"/>
    </row>
    <row r="34" spans="1:13" ht="12.75">
      <c r="A34" s="5" t="s">
        <v>73</v>
      </c>
      <c r="B34" s="134">
        <v>9</v>
      </c>
      <c r="C34" s="189"/>
      <c r="D34" s="4">
        <v>0.03819444444444444</v>
      </c>
      <c r="E34" s="134">
        <v>10</v>
      </c>
      <c r="F34" s="189"/>
      <c r="G34" s="17">
        <v>0.041666666666666664</v>
      </c>
      <c r="H34" s="152">
        <v>16.4</v>
      </c>
      <c r="I34" s="152"/>
      <c r="J34" s="83">
        <v>0.0763888888888889</v>
      </c>
      <c r="K34" s="75"/>
      <c r="L34" s="148"/>
      <c r="M34" s="148"/>
    </row>
    <row r="35" spans="1:13" ht="12.75">
      <c r="A35" s="6" t="s">
        <v>74</v>
      </c>
      <c r="B35" s="73">
        <f>B34+E34+H34+K34</f>
        <v>35.4</v>
      </c>
      <c r="C35" s="76">
        <f>D34+G34+J34+L34</f>
        <v>0.15625</v>
      </c>
      <c r="D35" s="218"/>
      <c r="E35" s="219"/>
      <c r="F35" s="219"/>
      <c r="G35" s="219"/>
      <c r="H35" s="148"/>
      <c r="I35" s="148"/>
      <c r="J35" s="148"/>
      <c r="K35" s="148"/>
      <c r="L35" s="148"/>
      <c r="M35" s="148"/>
    </row>
    <row r="36" spans="1:13" ht="15.75">
      <c r="A36" s="201" t="s">
        <v>118</v>
      </c>
      <c r="B36" s="201"/>
      <c r="C36" s="201"/>
      <c r="D36" s="201"/>
      <c r="E36" s="201"/>
      <c r="F36" s="201"/>
      <c r="G36" s="201"/>
      <c r="H36" s="201"/>
      <c r="I36" s="201"/>
      <c r="J36" s="201"/>
      <c r="K36" s="201"/>
      <c r="L36" s="201"/>
      <c r="M36" s="201"/>
    </row>
    <row r="37" spans="1:13" ht="12.75" customHeight="1">
      <c r="A37" s="68" t="s">
        <v>60</v>
      </c>
      <c r="B37" s="139" t="s">
        <v>61</v>
      </c>
      <c r="C37" s="202"/>
      <c r="D37" s="203"/>
      <c r="E37" s="139" t="s">
        <v>62</v>
      </c>
      <c r="F37" s="202"/>
      <c r="G37" s="202"/>
      <c r="H37" s="159" t="s">
        <v>63</v>
      </c>
      <c r="I37" s="159"/>
      <c r="J37" s="159"/>
      <c r="K37" s="165"/>
      <c r="L37" s="165"/>
      <c r="M37" s="165"/>
    </row>
    <row r="38" spans="1:13" ht="12.75" customHeight="1">
      <c r="A38" s="69" t="s">
        <v>5</v>
      </c>
      <c r="B38" s="134" t="s">
        <v>65</v>
      </c>
      <c r="C38" s="188"/>
      <c r="D38" s="189"/>
      <c r="E38" s="134" t="s">
        <v>171</v>
      </c>
      <c r="F38" s="188"/>
      <c r="G38" s="188"/>
      <c r="H38" s="152" t="s">
        <v>86</v>
      </c>
      <c r="I38" s="152"/>
      <c r="J38" s="152"/>
      <c r="K38" s="182"/>
      <c r="L38" s="182"/>
      <c r="M38" s="182"/>
    </row>
    <row r="39" spans="1:13" ht="12.75" customHeight="1">
      <c r="A39" s="154" t="s">
        <v>69</v>
      </c>
      <c r="B39" s="146" t="s">
        <v>89</v>
      </c>
      <c r="C39" s="176"/>
      <c r="D39" s="177"/>
      <c r="E39" s="146" t="s">
        <v>180</v>
      </c>
      <c r="F39" s="176"/>
      <c r="G39" s="176"/>
      <c r="H39" s="152" t="s">
        <v>178</v>
      </c>
      <c r="I39" s="152"/>
      <c r="J39" s="152"/>
      <c r="K39" s="182"/>
      <c r="L39" s="182"/>
      <c r="M39" s="182"/>
    </row>
    <row r="40" spans="1:13" ht="96" customHeight="1">
      <c r="A40" s="157"/>
      <c r="B40" s="178"/>
      <c r="C40" s="179"/>
      <c r="D40" s="180"/>
      <c r="E40" s="178"/>
      <c r="F40" s="179"/>
      <c r="G40" s="179"/>
      <c r="H40" s="152"/>
      <c r="I40" s="152"/>
      <c r="J40" s="152"/>
      <c r="K40" s="182"/>
      <c r="L40" s="182"/>
      <c r="M40" s="182"/>
    </row>
    <row r="41" spans="1:13" ht="12.75">
      <c r="A41" s="6" t="s">
        <v>73</v>
      </c>
      <c r="B41" s="146">
        <v>6</v>
      </c>
      <c r="C41" s="177"/>
      <c r="D41" s="4">
        <v>0.027777777777777776</v>
      </c>
      <c r="E41" s="134">
        <v>11.5</v>
      </c>
      <c r="F41" s="189"/>
      <c r="G41" s="17">
        <v>0.049305555555555554</v>
      </c>
      <c r="H41" s="152">
        <v>19</v>
      </c>
      <c r="I41" s="152"/>
      <c r="J41" s="83">
        <v>0.08333333333333333</v>
      </c>
      <c r="K41" s="75"/>
      <c r="L41" s="148"/>
      <c r="M41" s="148"/>
    </row>
    <row r="42" spans="1:13" ht="12.75">
      <c r="A42" s="84" t="s">
        <v>74</v>
      </c>
      <c r="B42" s="82">
        <f>B41+E41+H41+K41</f>
        <v>36.5</v>
      </c>
      <c r="C42" s="83">
        <f>D41+G41+J41+L41</f>
        <v>0.16041666666666665</v>
      </c>
      <c r="D42" s="72"/>
      <c r="E42" s="75"/>
      <c r="F42" s="75"/>
      <c r="G42" s="72"/>
      <c r="H42" s="75"/>
      <c r="I42" s="75"/>
      <c r="J42" s="72"/>
      <c r="K42" s="75"/>
      <c r="L42" s="72"/>
      <c r="M42" s="75"/>
    </row>
    <row r="43" spans="1:13" ht="15.75">
      <c r="A43" s="201" t="s">
        <v>181</v>
      </c>
      <c r="B43" s="201"/>
      <c r="C43" s="201"/>
      <c r="D43" s="201"/>
      <c r="E43" s="201"/>
      <c r="F43" s="201"/>
      <c r="G43" s="201"/>
      <c r="H43" s="201"/>
      <c r="I43" s="201"/>
      <c r="J43" s="201"/>
      <c r="K43" s="201"/>
      <c r="L43" s="201"/>
      <c r="M43" s="201"/>
    </row>
    <row r="44" spans="1:13" ht="12.75" customHeight="1">
      <c r="A44" s="68" t="s">
        <v>60</v>
      </c>
      <c r="B44" s="139" t="s">
        <v>61</v>
      </c>
      <c r="C44" s="202"/>
      <c r="D44" s="203"/>
      <c r="E44" s="139" t="s">
        <v>62</v>
      </c>
      <c r="F44" s="202"/>
      <c r="G44" s="202"/>
      <c r="H44" s="159" t="s">
        <v>63</v>
      </c>
      <c r="I44" s="159"/>
      <c r="J44" s="159"/>
      <c r="K44" s="165"/>
      <c r="L44" s="165"/>
      <c r="M44" s="165"/>
    </row>
    <row r="45" spans="1:13" ht="12.75" customHeight="1">
      <c r="A45" s="69" t="s">
        <v>5</v>
      </c>
      <c r="B45" s="134" t="s">
        <v>65</v>
      </c>
      <c r="C45" s="188"/>
      <c r="D45" s="189"/>
      <c r="E45" s="134" t="s">
        <v>177</v>
      </c>
      <c r="F45" s="188"/>
      <c r="G45" s="188"/>
      <c r="H45" s="152" t="s">
        <v>174</v>
      </c>
      <c r="I45" s="152"/>
      <c r="J45" s="152"/>
      <c r="K45" s="182"/>
      <c r="L45" s="182"/>
      <c r="M45" s="182"/>
    </row>
    <row r="46" spans="1:13" ht="12.75" customHeight="1">
      <c r="A46" s="154" t="s">
        <v>69</v>
      </c>
      <c r="B46" s="146" t="s">
        <v>89</v>
      </c>
      <c r="C46" s="176"/>
      <c r="D46" s="177"/>
      <c r="E46" s="146" t="s">
        <v>179</v>
      </c>
      <c r="F46" s="176"/>
      <c r="G46" s="176"/>
      <c r="H46" s="152" t="s">
        <v>175</v>
      </c>
      <c r="I46" s="152"/>
      <c r="J46" s="152"/>
      <c r="K46" s="212" t="s">
        <v>187</v>
      </c>
      <c r="L46" s="213"/>
      <c r="M46" s="214"/>
    </row>
    <row r="47" spans="1:13" ht="96" customHeight="1">
      <c r="A47" s="157"/>
      <c r="B47" s="178"/>
      <c r="C47" s="179"/>
      <c r="D47" s="180"/>
      <c r="E47" s="178"/>
      <c r="F47" s="179"/>
      <c r="G47" s="179"/>
      <c r="H47" s="152"/>
      <c r="I47" s="152"/>
      <c r="J47" s="152"/>
      <c r="K47" s="215"/>
      <c r="L47" s="216"/>
      <c r="M47" s="217"/>
    </row>
    <row r="48" spans="1:13" ht="12.75">
      <c r="A48" s="5" t="s">
        <v>73</v>
      </c>
      <c r="B48" s="134">
        <v>6</v>
      </c>
      <c r="C48" s="189"/>
      <c r="D48" s="4">
        <v>0.027777777777777776</v>
      </c>
      <c r="E48" s="134">
        <v>11.2</v>
      </c>
      <c r="F48" s="189"/>
      <c r="G48" s="17">
        <v>0.04861111111111111</v>
      </c>
      <c r="H48" s="152">
        <v>20.1</v>
      </c>
      <c r="I48" s="152"/>
      <c r="J48" s="83">
        <v>0.09027777777777778</v>
      </c>
      <c r="K48" s="75"/>
      <c r="L48" s="148"/>
      <c r="M48" s="148"/>
    </row>
    <row r="49" spans="1:13" ht="12.75">
      <c r="A49" s="6" t="s">
        <v>74</v>
      </c>
      <c r="B49" s="73">
        <f>B48+E48+H48+K48</f>
        <v>37.3</v>
      </c>
      <c r="C49" s="76">
        <f>D48+G48+J48+L48</f>
        <v>0.16666666666666669</v>
      </c>
      <c r="D49" s="72"/>
      <c r="E49" s="75"/>
      <c r="F49" s="75"/>
      <c r="G49" s="72"/>
      <c r="H49" s="75"/>
      <c r="I49" s="75"/>
      <c r="J49" s="72"/>
      <c r="K49" s="75"/>
      <c r="L49" s="72"/>
      <c r="M49" s="75"/>
    </row>
    <row r="50" spans="1:13" ht="15.75">
      <c r="A50" s="201" t="s">
        <v>169</v>
      </c>
      <c r="B50" s="201"/>
      <c r="C50" s="201"/>
      <c r="D50" s="201"/>
      <c r="E50" s="201"/>
      <c r="F50" s="201"/>
      <c r="G50" s="201"/>
      <c r="H50" s="201"/>
      <c r="I50" s="201"/>
      <c r="J50" s="201"/>
      <c r="K50" s="201"/>
      <c r="L50" s="201"/>
      <c r="M50" s="201"/>
    </row>
    <row r="51" spans="1:13" ht="12.75" customHeight="1">
      <c r="A51" s="68" t="s">
        <v>60</v>
      </c>
      <c r="B51" s="139" t="s">
        <v>61</v>
      </c>
      <c r="C51" s="202"/>
      <c r="D51" s="203"/>
      <c r="E51" s="139" t="s">
        <v>62</v>
      </c>
      <c r="F51" s="202"/>
      <c r="G51" s="202"/>
      <c r="H51" s="159" t="s">
        <v>63</v>
      </c>
      <c r="I51" s="159"/>
      <c r="J51" s="159"/>
      <c r="K51" s="165"/>
      <c r="L51" s="165"/>
      <c r="M51" s="165"/>
    </row>
    <row r="52" spans="1:13" ht="12.75" customHeight="1">
      <c r="A52" s="69" t="s">
        <v>5</v>
      </c>
      <c r="B52" s="134" t="s">
        <v>65</v>
      </c>
      <c r="C52" s="188"/>
      <c r="D52" s="189"/>
      <c r="E52" s="134" t="s">
        <v>56</v>
      </c>
      <c r="F52" s="188"/>
      <c r="G52" s="188"/>
      <c r="H52" s="152" t="s">
        <v>51</v>
      </c>
      <c r="I52" s="152"/>
      <c r="J52" s="152"/>
      <c r="K52" s="182"/>
      <c r="L52" s="182"/>
      <c r="M52" s="182"/>
    </row>
    <row r="53" spans="1:13" ht="12.75" customHeight="1">
      <c r="A53" s="154" t="s">
        <v>69</v>
      </c>
      <c r="B53" s="146" t="s">
        <v>89</v>
      </c>
      <c r="C53" s="176"/>
      <c r="D53" s="177"/>
      <c r="E53" s="146" t="s">
        <v>176</v>
      </c>
      <c r="F53" s="176"/>
      <c r="G53" s="176"/>
      <c r="H53" s="152" t="s">
        <v>170</v>
      </c>
      <c r="I53" s="152"/>
      <c r="J53" s="152"/>
      <c r="K53" s="182"/>
      <c r="L53" s="182"/>
      <c r="M53" s="182"/>
    </row>
    <row r="54" spans="1:13" ht="96" customHeight="1">
      <c r="A54" s="157"/>
      <c r="B54" s="178"/>
      <c r="C54" s="179"/>
      <c r="D54" s="180"/>
      <c r="E54" s="178"/>
      <c r="F54" s="179"/>
      <c r="G54" s="179"/>
      <c r="H54" s="152"/>
      <c r="I54" s="152"/>
      <c r="J54" s="152"/>
      <c r="K54" s="182"/>
      <c r="L54" s="182"/>
      <c r="M54" s="182"/>
    </row>
    <row r="55" spans="1:13" ht="12.75">
      <c r="A55" s="5" t="s">
        <v>73</v>
      </c>
      <c r="B55" s="134">
        <v>6</v>
      </c>
      <c r="C55" s="189"/>
      <c r="D55" s="4">
        <v>0.027777777777777776</v>
      </c>
      <c r="E55" s="134">
        <v>8.8</v>
      </c>
      <c r="F55" s="189"/>
      <c r="G55" s="17">
        <v>0.036111111111111115</v>
      </c>
      <c r="H55" s="152">
        <v>11.8</v>
      </c>
      <c r="I55" s="152"/>
      <c r="J55" s="83">
        <v>0.052083333333333336</v>
      </c>
      <c r="K55" s="182"/>
      <c r="L55" s="182"/>
      <c r="M55" s="182"/>
    </row>
    <row r="56" spans="1:13" ht="12.75">
      <c r="A56" s="6" t="s">
        <v>74</v>
      </c>
      <c r="B56" s="73">
        <f>B55+E55+H55+K55</f>
        <v>26.6</v>
      </c>
      <c r="C56" s="76">
        <f>D55+G55+J55+L55</f>
        <v>0.11597222222222223</v>
      </c>
      <c r="D56" s="72"/>
      <c r="E56" s="75"/>
      <c r="F56" s="75"/>
      <c r="G56" s="72"/>
      <c r="H56" s="75"/>
      <c r="I56" s="75"/>
      <c r="J56" s="72"/>
      <c r="K56" s="75"/>
      <c r="L56" s="72"/>
      <c r="M56" s="75"/>
    </row>
    <row r="57" spans="1:13" ht="15.75">
      <c r="A57" s="201" t="s">
        <v>226</v>
      </c>
      <c r="B57" s="201"/>
      <c r="C57" s="201"/>
      <c r="D57" s="201"/>
      <c r="E57" s="201"/>
      <c r="F57" s="201"/>
      <c r="G57" s="201"/>
      <c r="H57" s="201"/>
      <c r="I57" s="201"/>
      <c r="J57" s="201"/>
      <c r="K57" s="201"/>
      <c r="L57" s="201"/>
      <c r="M57" s="201"/>
    </row>
    <row r="58" spans="1:13" ht="12.75">
      <c r="A58" s="68" t="s">
        <v>60</v>
      </c>
      <c r="B58" s="139" t="s">
        <v>61</v>
      </c>
      <c r="C58" s="202"/>
      <c r="D58" s="203"/>
      <c r="E58" s="139" t="s">
        <v>62</v>
      </c>
      <c r="F58" s="202"/>
      <c r="G58" s="202"/>
      <c r="H58" s="211" t="s">
        <v>63</v>
      </c>
      <c r="I58" s="211"/>
      <c r="J58" s="211"/>
      <c r="K58" s="165"/>
      <c r="L58" s="165"/>
      <c r="M58" s="165"/>
    </row>
    <row r="59" spans="1:13" ht="12.75">
      <c r="A59" s="69" t="s">
        <v>5</v>
      </c>
      <c r="B59" s="134" t="s">
        <v>65</v>
      </c>
      <c r="C59" s="188"/>
      <c r="D59" s="189"/>
      <c r="E59" s="134" t="s">
        <v>232</v>
      </c>
      <c r="F59" s="188"/>
      <c r="G59" s="188"/>
      <c r="H59" s="152" t="s">
        <v>88</v>
      </c>
      <c r="I59" s="152"/>
      <c r="J59" s="152"/>
      <c r="K59" s="182"/>
      <c r="L59" s="182"/>
      <c r="M59" s="182"/>
    </row>
    <row r="60" spans="1:13" ht="12.75">
      <c r="A60" s="154" t="s">
        <v>69</v>
      </c>
      <c r="B60" s="146" t="s">
        <v>233</v>
      </c>
      <c r="C60" s="176"/>
      <c r="D60" s="177"/>
      <c r="E60" s="146" t="s">
        <v>237</v>
      </c>
      <c r="F60" s="176"/>
      <c r="G60" s="176"/>
      <c r="H60" s="152" t="s">
        <v>255</v>
      </c>
      <c r="I60" s="152"/>
      <c r="J60" s="152"/>
      <c r="K60" s="210" t="s">
        <v>187</v>
      </c>
      <c r="L60" s="210"/>
      <c r="M60" s="210"/>
    </row>
    <row r="61" spans="1:13" ht="96" customHeight="1">
      <c r="A61" s="157"/>
      <c r="B61" s="178"/>
      <c r="C61" s="179"/>
      <c r="D61" s="180"/>
      <c r="E61" s="178"/>
      <c r="F61" s="179"/>
      <c r="G61" s="179"/>
      <c r="H61" s="152"/>
      <c r="I61" s="152"/>
      <c r="J61" s="152"/>
      <c r="K61" s="210"/>
      <c r="L61" s="210"/>
      <c r="M61" s="210"/>
    </row>
    <row r="62" spans="1:13" ht="12.75">
      <c r="A62" s="6" t="s">
        <v>73</v>
      </c>
      <c r="B62" s="146">
        <v>6</v>
      </c>
      <c r="C62" s="177"/>
      <c r="D62" s="4">
        <v>0.027777777777777776</v>
      </c>
      <c r="E62" s="134">
        <v>11</v>
      </c>
      <c r="F62" s="189"/>
      <c r="G62" s="17">
        <v>0.04791666666666666</v>
      </c>
      <c r="H62" s="152">
        <v>21</v>
      </c>
      <c r="I62" s="152"/>
      <c r="J62" s="83">
        <v>0.09375</v>
      </c>
      <c r="K62" s="75"/>
      <c r="L62" s="148"/>
      <c r="M62" s="148"/>
    </row>
    <row r="63" spans="1:13" ht="12.75">
      <c r="A63" s="84" t="s">
        <v>74</v>
      </c>
      <c r="B63" s="82">
        <f>B62+E62+H62+K62</f>
        <v>38</v>
      </c>
      <c r="C63" s="83">
        <f>D62+G62+J62+L62</f>
        <v>0.16944444444444445</v>
      </c>
      <c r="D63" s="72"/>
      <c r="E63" s="75"/>
      <c r="F63" s="75"/>
      <c r="G63" s="72"/>
      <c r="H63" s="75"/>
      <c r="I63" s="75"/>
      <c r="J63" s="72"/>
      <c r="K63" s="75"/>
      <c r="L63" s="72"/>
      <c r="M63" s="75"/>
    </row>
    <row r="64" spans="1:13" ht="15.75">
      <c r="A64" s="201" t="s">
        <v>227</v>
      </c>
      <c r="B64" s="201"/>
      <c r="C64" s="201"/>
      <c r="D64" s="201"/>
      <c r="E64" s="201"/>
      <c r="F64" s="201"/>
      <c r="G64" s="201"/>
      <c r="H64" s="201"/>
      <c r="I64" s="201"/>
      <c r="J64" s="201"/>
      <c r="K64" s="201"/>
      <c r="L64" s="201"/>
      <c r="M64" s="201"/>
    </row>
    <row r="65" spans="1:13" ht="12.75">
      <c r="A65" s="68" t="s">
        <v>60</v>
      </c>
      <c r="B65" s="139" t="s">
        <v>61</v>
      </c>
      <c r="C65" s="202"/>
      <c r="D65" s="203"/>
      <c r="E65" s="139" t="s">
        <v>62</v>
      </c>
      <c r="F65" s="202"/>
      <c r="G65" s="202"/>
      <c r="H65" s="159" t="s">
        <v>63</v>
      </c>
      <c r="I65" s="159"/>
      <c r="J65" s="159"/>
      <c r="K65" s="165"/>
      <c r="L65" s="165"/>
      <c r="M65" s="165"/>
    </row>
    <row r="66" spans="1:13" ht="12.75">
      <c r="A66" s="69" t="s">
        <v>5</v>
      </c>
      <c r="B66" s="134" t="s">
        <v>65</v>
      </c>
      <c r="C66" s="188"/>
      <c r="D66" s="189"/>
      <c r="E66" s="134" t="s">
        <v>194</v>
      </c>
      <c r="F66" s="188"/>
      <c r="G66" s="188"/>
      <c r="H66" s="152" t="s">
        <v>196</v>
      </c>
      <c r="I66" s="152"/>
      <c r="J66" s="152"/>
      <c r="K66" s="182"/>
      <c r="L66" s="182"/>
      <c r="M66" s="182"/>
    </row>
    <row r="67" spans="1:13" ht="12.75">
      <c r="A67" s="154" t="s">
        <v>69</v>
      </c>
      <c r="B67" s="146" t="s">
        <v>233</v>
      </c>
      <c r="C67" s="176"/>
      <c r="D67" s="177"/>
      <c r="E67" s="146" t="s">
        <v>235</v>
      </c>
      <c r="F67" s="176"/>
      <c r="G67" s="176"/>
      <c r="H67" s="152" t="s">
        <v>254</v>
      </c>
      <c r="I67" s="152"/>
      <c r="J67" s="152"/>
      <c r="K67" s="182"/>
      <c r="L67" s="182"/>
      <c r="M67" s="182"/>
    </row>
    <row r="68" spans="1:13" ht="96" customHeight="1">
      <c r="A68" s="157"/>
      <c r="B68" s="178"/>
      <c r="C68" s="179"/>
      <c r="D68" s="180"/>
      <c r="E68" s="178"/>
      <c r="F68" s="179"/>
      <c r="G68" s="179"/>
      <c r="H68" s="152"/>
      <c r="I68" s="152"/>
      <c r="J68" s="152"/>
      <c r="K68" s="182"/>
      <c r="L68" s="182"/>
      <c r="M68" s="182"/>
    </row>
    <row r="69" spans="1:13" ht="12.75">
      <c r="A69" s="5" t="s">
        <v>73</v>
      </c>
      <c r="B69" s="134">
        <v>6</v>
      </c>
      <c r="C69" s="189"/>
      <c r="D69" s="4">
        <v>0.027777777777777776</v>
      </c>
      <c r="E69" s="134">
        <v>10.8</v>
      </c>
      <c r="F69" s="189"/>
      <c r="G69" s="17">
        <v>0.04652777777777778</v>
      </c>
      <c r="H69" s="152">
        <v>22.5</v>
      </c>
      <c r="I69" s="152"/>
      <c r="J69" s="83">
        <v>0.09583333333333333</v>
      </c>
      <c r="K69" s="75"/>
      <c r="L69" s="148"/>
      <c r="M69" s="148"/>
    </row>
    <row r="70" spans="1:13" ht="12.75">
      <c r="A70" s="6" t="s">
        <v>74</v>
      </c>
      <c r="B70" s="73">
        <f>B69+E69+H69+K69</f>
        <v>39.3</v>
      </c>
      <c r="C70" s="76">
        <f>D69+G69+J69+L69</f>
        <v>0.1701388888888889</v>
      </c>
      <c r="D70" s="72"/>
      <c r="E70" s="75"/>
      <c r="F70" s="75"/>
      <c r="G70" s="72"/>
      <c r="H70" s="75"/>
      <c r="I70" s="75"/>
      <c r="J70" s="72"/>
      <c r="K70" s="75"/>
      <c r="L70" s="72"/>
      <c r="M70" s="75"/>
    </row>
    <row r="71" spans="1:13" ht="15.75">
      <c r="A71" s="201" t="s">
        <v>228</v>
      </c>
      <c r="B71" s="201"/>
      <c r="C71" s="201"/>
      <c r="D71" s="201"/>
      <c r="E71" s="201"/>
      <c r="F71" s="201"/>
      <c r="G71" s="201"/>
      <c r="H71" s="201"/>
      <c r="I71" s="201"/>
      <c r="J71" s="201"/>
      <c r="K71" s="201"/>
      <c r="L71" s="201"/>
      <c r="M71" s="201"/>
    </row>
    <row r="72" spans="1:13" ht="12.75">
      <c r="A72" s="68" t="s">
        <v>60</v>
      </c>
      <c r="B72" s="139" t="s">
        <v>61</v>
      </c>
      <c r="C72" s="202"/>
      <c r="D72" s="203"/>
      <c r="E72" s="139" t="s">
        <v>62</v>
      </c>
      <c r="F72" s="202"/>
      <c r="G72" s="202"/>
      <c r="H72" s="159" t="s">
        <v>63</v>
      </c>
      <c r="I72" s="159"/>
      <c r="J72" s="159"/>
      <c r="K72" s="165"/>
      <c r="L72" s="165"/>
      <c r="M72" s="165"/>
    </row>
    <row r="73" spans="1:13" ht="12.75">
      <c r="A73" s="69" t="s">
        <v>5</v>
      </c>
      <c r="B73" s="134" t="s">
        <v>67</v>
      </c>
      <c r="C73" s="188"/>
      <c r="D73" s="189"/>
      <c r="E73" s="134" t="s">
        <v>195</v>
      </c>
      <c r="F73" s="188"/>
      <c r="G73" s="188"/>
      <c r="H73" s="152" t="s">
        <v>174</v>
      </c>
      <c r="I73" s="152"/>
      <c r="J73" s="152"/>
      <c r="K73" s="182"/>
      <c r="L73" s="182"/>
      <c r="M73" s="182"/>
    </row>
    <row r="74" spans="1:13" ht="12.75">
      <c r="A74" s="154" t="s">
        <v>69</v>
      </c>
      <c r="B74" s="146" t="s">
        <v>243</v>
      </c>
      <c r="C74" s="176"/>
      <c r="D74" s="177"/>
      <c r="E74" s="146" t="s">
        <v>241</v>
      </c>
      <c r="F74" s="176"/>
      <c r="G74" s="176"/>
      <c r="H74" s="152" t="s">
        <v>253</v>
      </c>
      <c r="I74" s="152"/>
      <c r="J74" s="152"/>
      <c r="K74" s="182"/>
      <c r="L74" s="182"/>
      <c r="M74" s="182"/>
    </row>
    <row r="75" spans="1:13" ht="96" customHeight="1">
      <c r="A75" s="157"/>
      <c r="B75" s="178"/>
      <c r="C75" s="179"/>
      <c r="D75" s="180"/>
      <c r="E75" s="178"/>
      <c r="F75" s="179"/>
      <c r="G75" s="179"/>
      <c r="H75" s="152"/>
      <c r="I75" s="152"/>
      <c r="J75" s="152"/>
      <c r="K75" s="182"/>
      <c r="L75" s="182"/>
      <c r="M75" s="182"/>
    </row>
    <row r="76" spans="1:13" ht="12.75">
      <c r="A76" s="5" t="s">
        <v>73</v>
      </c>
      <c r="B76" s="134">
        <v>6</v>
      </c>
      <c r="C76" s="189"/>
      <c r="D76" s="4">
        <v>0.027777777777777776</v>
      </c>
      <c r="E76" s="134">
        <v>8.2</v>
      </c>
      <c r="F76" s="189"/>
      <c r="G76" s="17">
        <v>0.034722222222222224</v>
      </c>
      <c r="H76" s="152">
        <v>23.3</v>
      </c>
      <c r="I76" s="152"/>
      <c r="J76" s="83">
        <v>0.10416666666666667</v>
      </c>
      <c r="K76" s="75"/>
      <c r="L76" s="148"/>
      <c r="M76" s="148"/>
    </row>
    <row r="77" spans="1:13" ht="12.75">
      <c r="A77" s="6" t="s">
        <v>74</v>
      </c>
      <c r="B77" s="73">
        <f>B76+E76+H76+K76</f>
        <v>37.5</v>
      </c>
      <c r="C77" s="76">
        <f>D76+G76+J76+L76</f>
        <v>0.16666666666666669</v>
      </c>
      <c r="D77" s="72"/>
      <c r="E77" s="75"/>
      <c r="F77" s="75"/>
      <c r="G77" s="72"/>
      <c r="H77" s="75"/>
      <c r="I77" s="75"/>
      <c r="J77" s="72"/>
      <c r="K77" s="75"/>
      <c r="L77" s="72"/>
      <c r="M77" s="75"/>
    </row>
    <row r="78" spans="1:13" ht="15.75">
      <c r="A78" s="201" t="s">
        <v>229</v>
      </c>
      <c r="B78" s="201"/>
      <c r="C78" s="201"/>
      <c r="D78" s="201"/>
      <c r="E78" s="201"/>
      <c r="F78" s="201"/>
      <c r="G78" s="201"/>
      <c r="H78" s="201"/>
      <c r="I78" s="201"/>
      <c r="J78" s="201"/>
      <c r="K78" s="201"/>
      <c r="L78" s="201"/>
      <c r="M78" s="201"/>
    </row>
    <row r="79" spans="1:13" ht="12.75">
      <c r="A79" s="68" t="s">
        <v>60</v>
      </c>
      <c r="B79" s="139" t="s">
        <v>61</v>
      </c>
      <c r="C79" s="202"/>
      <c r="D79" s="203"/>
      <c r="E79" s="139" t="s">
        <v>62</v>
      </c>
      <c r="F79" s="202"/>
      <c r="G79" s="202"/>
      <c r="H79" s="159" t="s">
        <v>63</v>
      </c>
      <c r="I79" s="159"/>
      <c r="J79" s="159"/>
      <c r="K79" s="165"/>
      <c r="L79" s="165"/>
      <c r="M79" s="165"/>
    </row>
    <row r="80" spans="1:13" ht="12.75">
      <c r="A80" s="69" t="s">
        <v>5</v>
      </c>
      <c r="B80" s="134" t="s">
        <v>65</v>
      </c>
      <c r="C80" s="188"/>
      <c r="D80" s="189"/>
      <c r="E80" s="134" t="s">
        <v>67</v>
      </c>
      <c r="F80" s="188"/>
      <c r="G80" s="188"/>
      <c r="H80" s="152" t="s">
        <v>202</v>
      </c>
      <c r="I80" s="152"/>
      <c r="J80" s="152"/>
      <c r="K80" s="182"/>
      <c r="L80" s="182"/>
      <c r="M80" s="182"/>
    </row>
    <row r="81" spans="1:13" ht="12.75">
      <c r="A81" s="154" t="s">
        <v>69</v>
      </c>
      <c r="B81" s="146" t="s">
        <v>89</v>
      </c>
      <c r="C81" s="176"/>
      <c r="D81" s="177"/>
      <c r="E81" s="146" t="s">
        <v>252</v>
      </c>
      <c r="F81" s="176"/>
      <c r="G81" s="176"/>
      <c r="H81" s="152" t="s">
        <v>251</v>
      </c>
      <c r="I81" s="152"/>
      <c r="J81" s="152"/>
      <c r="K81" s="182"/>
      <c r="L81" s="182"/>
      <c r="M81" s="182"/>
    </row>
    <row r="82" spans="1:13" ht="96" customHeight="1">
      <c r="A82" s="157"/>
      <c r="B82" s="178"/>
      <c r="C82" s="179"/>
      <c r="D82" s="180"/>
      <c r="E82" s="178"/>
      <c r="F82" s="179"/>
      <c r="G82" s="179"/>
      <c r="H82" s="152"/>
      <c r="I82" s="152"/>
      <c r="J82" s="152"/>
      <c r="K82" s="182"/>
      <c r="L82" s="182"/>
      <c r="M82" s="182"/>
    </row>
    <row r="83" spans="1:13" ht="12.75">
      <c r="A83" s="5" t="s">
        <v>73</v>
      </c>
      <c r="B83" s="134">
        <v>6</v>
      </c>
      <c r="C83" s="189"/>
      <c r="D83" s="4">
        <v>0.027777777777777776</v>
      </c>
      <c r="E83" s="134">
        <v>9.1</v>
      </c>
      <c r="F83" s="189"/>
      <c r="G83" s="17">
        <v>0.041666666666666664</v>
      </c>
      <c r="H83" s="152">
        <v>15.4</v>
      </c>
      <c r="I83" s="152"/>
      <c r="J83" s="83">
        <v>0.06944444444444443</v>
      </c>
      <c r="K83" s="75"/>
      <c r="L83" s="148"/>
      <c r="M83" s="148"/>
    </row>
    <row r="84" spans="1:13" ht="12.75">
      <c r="A84" s="5" t="s">
        <v>74</v>
      </c>
      <c r="B84" s="70">
        <f>B83+E83+H83+K83</f>
        <v>30.5</v>
      </c>
      <c r="C84" s="4">
        <f>D83+G83+J83+L83</f>
        <v>0.1388888888888889</v>
      </c>
      <c r="D84" s="72"/>
      <c r="E84" s="75"/>
      <c r="F84" s="75"/>
      <c r="G84" s="72"/>
      <c r="H84" s="75"/>
      <c r="I84" s="75"/>
      <c r="J84" s="72"/>
      <c r="K84" s="75"/>
      <c r="L84" s="72"/>
      <c r="M84" s="75"/>
    </row>
    <row r="85" spans="1:13" ht="15.75">
      <c r="A85" s="142" t="s">
        <v>211</v>
      </c>
      <c r="B85" s="143"/>
      <c r="C85" s="143"/>
      <c r="D85" s="143"/>
      <c r="E85" s="143"/>
      <c r="F85" s="143"/>
      <c r="G85" s="143"/>
      <c r="H85" s="143"/>
      <c r="I85" s="143"/>
      <c r="J85" s="143"/>
      <c r="K85" s="143"/>
      <c r="L85" s="143"/>
      <c r="M85" s="144"/>
    </row>
    <row r="86" spans="1:13" ht="12.75">
      <c r="A86" s="68" t="s">
        <v>60</v>
      </c>
      <c r="B86" s="138" t="s">
        <v>61</v>
      </c>
      <c r="C86" s="138"/>
      <c r="D86" s="138"/>
      <c r="E86" s="139" t="s">
        <v>62</v>
      </c>
      <c r="F86" s="139"/>
      <c r="G86" s="139"/>
      <c r="H86" s="138" t="s">
        <v>63</v>
      </c>
      <c r="I86" s="138"/>
      <c r="J86" s="138"/>
      <c r="K86" s="97"/>
      <c r="L86" s="97"/>
      <c r="M86" s="97"/>
    </row>
    <row r="87" spans="1:13" ht="12.75">
      <c r="A87" s="69" t="s">
        <v>5</v>
      </c>
      <c r="B87" s="135" t="s">
        <v>67</v>
      </c>
      <c r="C87" s="135"/>
      <c r="D87" s="135"/>
      <c r="E87" s="134" t="s">
        <v>145</v>
      </c>
      <c r="F87" s="134"/>
      <c r="G87" s="134"/>
      <c r="H87" s="135" t="s">
        <v>67</v>
      </c>
      <c r="I87" s="135"/>
      <c r="J87" s="135"/>
      <c r="K87" s="97"/>
      <c r="L87" s="97"/>
      <c r="M87" s="97"/>
    </row>
    <row r="88" spans="1:13" ht="12.75">
      <c r="A88" s="136" t="s">
        <v>69</v>
      </c>
      <c r="B88" s="135" t="s">
        <v>51</v>
      </c>
      <c r="C88" s="135"/>
      <c r="D88" s="135"/>
      <c r="E88" s="135" t="s">
        <v>250</v>
      </c>
      <c r="F88" s="135"/>
      <c r="G88" s="135"/>
      <c r="H88" s="135" t="s">
        <v>249</v>
      </c>
      <c r="I88" s="135"/>
      <c r="J88" s="135"/>
      <c r="K88" s="97"/>
      <c r="L88" s="97"/>
      <c r="M88" s="97"/>
    </row>
    <row r="89" spans="1:13" ht="96" customHeight="1">
      <c r="A89" s="136"/>
      <c r="B89" s="135"/>
      <c r="C89" s="135"/>
      <c r="D89" s="145"/>
      <c r="E89" s="145"/>
      <c r="F89" s="145"/>
      <c r="G89" s="145"/>
      <c r="H89" s="145"/>
      <c r="I89" s="145"/>
      <c r="J89" s="145"/>
      <c r="K89" s="97"/>
      <c r="L89" s="97"/>
      <c r="M89" s="97"/>
    </row>
    <row r="90" spans="1:13" ht="12.75">
      <c r="A90" s="6" t="s">
        <v>73</v>
      </c>
      <c r="B90" s="146">
        <v>6</v>
      </c>
      <c r="C90" s="146"/>
      <c r="D90" s="83">
        <v>0.027777777777777776</v>
      </c>
      <c r="E90" s="152">
        <v>8.7</v>
      </c>
      <c r="F90" s="152"/>
      <c r="G90" s="83">
        <v>0.03819444444444444</v>
      </c>
      <c r="H90" s="152">
        <v>10.6</v>
      </c>
      <c r="I90" s="152"/>
      <c r="J90" s="83">
        <v>0.04861111111111111</v>
      </c>
      <c r="K90" s="97"/>
      <c r="L90" s="97"/>
      <c r="M90" s="97"/>
    </row>
    <row r="91" spans="1:13" ht="12.75">
      <c r="A91" s="101" t="s">
        <v>74</v>
      </c>
      <c r="B91" s="105">
        <f>B90+E90+H90+K90</f>
        <v>25.299999999999997</v>
      </c>
      <c r="C91" s="106">
        <f>D90+G90+J90+L90</f>
        <v>0.11458333333333331</v>
      </c>
      <c r="D91" s="72"/>
      <c r="E91" s="75"/>
      <c r="F91" s="75"/>
      <c r="G91" s="72"/>
      <c r="H91" s="75"/>
      <c r="I91" s="75"/>
      <c r="J91" s="72"/>
      <c r="K91" s="75"/>
      <c r="L91" s="72"/>
      <c r="M91" s="75"/>
    </row>
    <row r="92" spans="1:13" ht="15.75">
      <c r="A92" s="142" t="s">
        <v>212</v>
      </c>
      <c r="B92" s="143"/>
      <c r="C92" s="143"/>
      <c r="D92" s="143"/>
      <c r="E92" s="143"/>
      <c r="F92" s="143"/>
      <c r="G92" s="143"/>
      <c r="H92" s="143"/>
      <c r="I92" s="143"/>
      <c r="J92" s="143"/>
      <c r="K92" s="143"/>
      <c r="L92" s="143"/>
      <c r="M92" s="144"/>
    </row>
    <row r="93" spans="1:13" ht="12.75">
      <c r="A93" s="68" t="s">
        <v>60</v>
      </c>
      <c r="B93" s="138" t="s">
        <v>61</v>
      </c>
      <c r="C93" s="138"/>
      <c r="D93" s="138"/>
      <c r="E93" s="139" t="s">
        <v>62</v>
      </c>
      <c r="F93" s="139"/>
      <c r="G93" s="139"/>
      <c r="H93" s="138" t="s">
        <v>52</v>
      </c>
      <c r="I93" s="138"/>
      <c r="J93" s="138"/>
      <c r="K93" s="97"/>
      <c r="L93" s="97"/>
      <c r="M93" s="97"/>
    </row>
    <row r="94" spans="1:13" ht="12.75">
      <c r="A94" s="69" t="s">
        <v>5</v>
      </c>
      <c r="B94" s="135" t="s">
        <v>206</v>
      </c>
      <c r="C94" s="135"/>
      <c r="D94" s="135"/>
      <c r="E94" s="134" t="s">
        <v>207</v>
      </c>
      <c r="F94" s="134"/>
      <c r="G94" s="134"/>
      <c r="H94" s="135"/>
      <c r="I94" s="135"/>
      <c r="J94" s="135"/>
      <c r="K94" s="97"/>
      <c r="L94" s="97"/>
      <c r="M94" s="97"/>
    </row>
    <row r="95" spans="1:13" ht="12.75">
      <c r="A95" s="136" t="s">
        <v>69</v>
      </c>
      <c r="B95" s="135" t="s">
        <v>208</v>
      </c>
      <c r="C95" s="135"/>
      <c r="D95" s="135"/>
      <c r="E95" s="134" t="s">
        <v>209</v>
      </c>
      <c r="F95" s="134"/>
      <c r="G95" s="134"/>
      <c r="H95" s="137" t="s">
        <v>210</v>
      </c>
      <c r="I95" s="137"/>
      <c r="J95" s="137"/>
      <c r="K95" s="97"/>
      <c r="L95" s="97"/>
      <c r="M95" s="97"/>
    </row>
    <row r="96" spans="1:13" ht="96" customHeight="1">
      <c r="A96" s="136"/>
      <c r="B96" s="135"/>
      <c r="C96" s="135"/>
      <c r="D96" s="135"/>
      <c r="E96" s="134"/>
      <c r="F96" s="134"/>
      <c r="G96" s="134"/>
      <c r="H96" s="137"/>
      <c r="I96" s="137"/>
      <c r="J96" s="137"/>
      <c r="K96" s="97"/>
      <c r="L96" s="97"/>
      <c r="M96" s="97"/>
    </row>
    <row r="97" spans="1:13" ht="12.75">
      <c r="A97" s="5" t="s">
        <v>73</v>
      </c>
      <c r="B97" s="134">
        <v>6</v>
      </c>
      <c r="C97" s="134"/>
      <c r="D97" s="4">
        <v>0.027083333333333334</v>
      </c>
      <c r="E97" s="135">
        <v>4.5</v>
      </c>
      <c r="F97" s="135"/>
      <c r="G97" s="17">
        <v>0.020833333333333332</v>
      </c>
      <c r="H97" s="135">
        <v>42.195</v>
      </c>
      <c r="I97" s="135"/>
      <c r="J97" s="4"/>
      <c r="K97" s="97"/>
      <c r="L97" s="97"/>
      <c r="M97" s="97"/>
    </row>
    <row r="98" spans="1:13" ht="12.75">
      <c r="A98" s="5" t="s">
        <v>74</v>
      </c>
      <c r="B98" s="70">
        <f>B97+E97+H97+K97</f>
        <v>52.695</v>
      </c>
      <c r="C98" s="4">
        <f>D97+G97+J97+L97</f>
        <v>0.04791666666666666</v>
      </c>
      <c r="D98" s="72"/>
      <c r="E98" s="75"/>
      <c r="F98" s="75"/>
      <c r="G98" s="72"/>
      <c r="H98" s="75"/>
      <c r="I98" s="75"/>
      <c r="J98" s="72"/>
      <c r="K98" s="75"/>
      <c r="L98" s="72"/>
      <c r="M98" s="75"/>
    </row>
  </sheetData>
  <sheetProtection selectLockedCells="1" selectUnlockedCells="1"/>
  <mergeCells count="246">
    <mergeCell ref="H3:J3"/>
    <mergeCell ref="K3:M3"/>
    <mergeCell ref="E6:F6"/>
    <mergeCell ref="L6:M6"/>
    <mergeCell ref="I6:J6"/>
    <mergeCell ref="A1:M1"/>
    <mergeCell ref="B2:D2"/>
    <mergeCell ref="E2:G2"/>
    <mergeCell ref="H2:J2"/>
    <mergeCell ref="K2:M2"/>
    <mergeCell ref="B3:D3"/>
    <mergeCell ref="E3:G3"/>
    <mergeCell ref="B10:D10"/>
    <mergeCell ref="E10:G10"/>
    <mergeCell ref="H10:J10"/>
    <mergeCell ref="K10:M10"/>
    <mergeCell ref="A4:A5"/>
    <mergeCell ref="B4:D5"/>
    <mergeCell ref="E4:G5"/>
    <mergeCell ref="H4:J5"/>
    <mergeCell ref="K4:M5"/>
    <mergeCell ref="B6:C6"/>
    <mergeCell ref="D7:M7"/>
    <mergeCell ref="A8:M8"/>
    <mergeCell ref="B9:D9"/>
    <mergeCell ref="E9:G9"/>
    <mergeCell ref="H9:J9"/>
    <mergeCell ref="K9:M9"/>
    <mergeCell ref="K17:M17"/>
    <mergeCell ref="A11:A12"/>
    <mergeCell ref="B11:D12"/>
    <mergeCell ref="E11:G12"/>
    <mergeCell ref="H11:J12"/>
    <mergeCell ref="K11:M12"/>
    <mergeCell ref="B13:C13"/>
    <mergeCell ref="E13:F13"/>
    <mergeCell ref="L13:M13"/>
    <mergeCell ref="I13:J13"/>
    <mergeCell ref="H18:J19"/>
    <mergeCell ref="D14:M14"/>
    <mergeCell ref="A15:M15"/>
    <mergeCell ref="B16:D16"/>
    <mergeCell ref="E16:G16"/>
    <mergeCell ref="H16:J16"/>
    <mergeCell ref="K16:M16"/>
    <mergeCell ref="B17:D17"/>
    <mergeCell ref="E17:G17"/>
    <mergeCell ref="H17:J17"/>
    <mergeCell ref="B24:D24"/>
    <mergeCell ref="E24:G24"/>
    <mergeCell ref="H24:J24"/>
    <mergeCell ref="K18:M19"/>
    <mergeCell ref="B20:C20"/>
    <mergeCell ref="E20:F20"/>
    <mergeCell ref="L20:M20"/>
    <mergeCell ref="I20:J20"/>
    <mergeCell ref="B18:D19"/>
    <mergeCell ref="E18:G19"/>
    <mergeCell ref="E25:G26"/>
    <mergeCell ref="H25:J26"/>
    <mergeCell ref="A25:A26"/>
    <mergeCell ref="A18:A19"/>
    <mergeCell ref="B31:D31"/>
    <mergeCell ref="E31:G31"/>
    <mergeCell ref="H31:J31"/>
    <mergeCell ref="B27:C27"/>
    <mergeCell ref="E27:F27"/>
    <mergeCell ref="H27:I27"/>
    <mergeCell ref="K31:M31"/>
    <mergeCell ref="A32:A33"/>
    <mergeCell ref="B32:D33"/>
    <mergeCell ref="D21:M21"/>
    <mergeCell ref="A22:M22"/>
    <mergeCell ref="B23:D23"/>
    <mergeCell ref="E23:G23"/>
    <mergeCell ref="H23:J23"/>
    <mergeCell ref="K23:M27"/>
    <mergeCell ref="B25:D26"/>
    <mergeCell ref="E38:G38"/>
    <mergeCell ref="H38:J38"/>
    <mergeCell ref="K38:M38"/>
    <mergeCell ref="D28:M28"/>
    <mergeCell ref="K32:M33"/>
    <mergeCell ref="A29:M29"/>
    <mergeCell ref="K30:M30"/>
    <mergeCell ref="H30:J30"/>
    <mergeCell ref="E30:G30"/>
    <mergeCell ref="B30:D30"/>
    <mergeCell ref="E32:G33"/>
    <mergeCell ref="H32:J33"/>
    <mergeCell ref="B34:C34"/>
    <mergeCell ref="D35:M35"/>
    <mergeCell ref="E34:F34"/>
    <mergeCell ref="H34:I34"/>
    <mergeCell ref="L34:M34"/>
    <mergeCell ref="A39:A40"/>
    <mergeCell ref="B39:D40"/>
    <mergeCell ref="E39:G40"/>
    <mergeCell ref="H39:J40"/>
    <mergeCell ref="A36:M36"/>
    <mergeCell ref="B37:D37"/>
    <mergeCell ref="E37:G37"/>
    <mergeCell ref="H37:J37"/>
    <mergeCell ref="K37:M37"/>
    <mergeCell ref="B38:D38"/>
    <mergeCell ref="A43:M43"/>
    <mergeCell ref="B44:D44"/>
    <mergeCell ref="E44:G44"/>
    <mergeCell ref="H44:J44"/>
    <mergeCell ref="K44:M44"/>
    <mergeCell ref="K39:M40"/>
    <mergeCell ref="B41:C41"/>
    <mergeCell ref="E41:F41"/>
    <mergeCell ref="H41:I41"/>
    <mergeCell ref="L41:M41"/>
    <mergeCell ref="K51:M51"/>
    <mergeCell ref="K45:M45"/>
    <mergeCell ref="A50:M50"/>
    <mergeCell ref="B51:D51"/>
    <mergeCell ref="E51:G51"/>
    <mergeCell ref="H51:J51"/>
    <mergeCell ref="K46:M47"/>
    <mergeCell ref="L48:M48"/>
    <mergeCell ref="A46:A47"/>
    <mergeCell ref="B46:D47"/>
    <mergeCell ref="E46:G47"/>
    <mergeCell ref="H46:J47"/>
    <mergeCell ref="B45:D45"/>
    <mergeCell ref="E45:G45"/>
    <mergeCell ref="H45:J45"/>
    <mergeCell ref="A53:A54"/>
    <mergeCell ref="B53:D54"/>
    <mergeCell ref="E53:G54"/>
    <mergeCell ref="H53:J54"/>
    <mergeCell ref="B48:C48"/>
    <mergeCell ref="E48:F48"/>
    <mergeCell ref="H48:I48"/>
    <mergeCell ref="B52:D52"/>
    <mergeCell ref="E52:G52"/>
    <mergeCell ref="H52:J52"/>
    <mergeCell ref="K52:M52"/>
    <mergeCell ref="B55:C55"/>
    <mergeCell ref="E55:F55"/>
    <mergeCell ref="H55:I55"/>
    <mergeCell ref="K53:M54"/>
    <mergeCell ref="K55:M55"/>
    <mergeCell ref="B59:D59"/>
    <mergeCell ref="E59:G59"/>
    <mergeCell ref="H59:J59"/>
    <mergeCell ref="K59:M59"/>
    <mergeCell ref="A57:M57"/>
    <mergeCell ref="B58:D58"/>
    <mergeCell ref="E58:G58"/>
    <mergeCell ref="H58:J58"/>
    <mergeCell ref="K58:M58"/>
    <mergeCell ref="K60:M61"/>
    <mergeCell ref="B62:C62"/>
    <mergeCell ref="E62:F62"/>
    <mergeCell ref="H62:I62"/>
    <mergeCell ref="L62:M62"/>
    <mergeCell ref="A60:A61"/>
    <mergeCell ref="B60:D61"/>
    <mergeCell ref="E60:G61"/>
    <mergeCell ref="H60:J61"/>
    <mergeCell ref="B66:D66"/>
    <mergeCell ref="E66:G66"/>
    <mergeCell ref="H66:J66"/>
    <mergeCell ref="K66:M66"/>
    <mergeCell ref="A64:M64"/>
    <mergeCell ref="B65:D65"/>
    <mergeCell ref="E65:G65"/>
    <mergeCell ref="H65:J65"/>
    <mergeCell ref="K65:M65"/>
    <mergeCell ref="K67:M68"/>
    <mergeCell ref="B69:C69"/>
    <mergeCell ref="E69:F69"/>
    <mergeCell ref="H69:I69"/>
    <mergeCell ref="L69:M69"/>
    <mergeCell ref="A67:A68"/>
    <mergeCell ref="B67:D68"/>
    <mergeCell ref="E67:G68"/>
    <mergeCell ref="H67:J68"/>
    <mergeCell ref="B73:D73"/>
    <mergeCell ref="E73:G73"/>
    <mergeCell ref="H73:J73"/>
    <mergeCell ref="K73:M73"/>
    <mergeCell ref="A71:M71"/>
    <mergeCell ref="B72:D72"/>
    <mergeCell ref="E72:G72"/>
    <mergeCell ref="H72:J72"/>
    <mergeCell ref="K72:M72"/>
    <mergeCell ref="K74:M75"/>
    <mergeCell ref="B76:C76"/>
    <mergeCell ref="E76:F76"/>
    <mergeCell ref="H76:I76"/>
    <mergeCell ref="L76:M76"/>
    <mergeCell ref="A74:A75"/>
    <mergeCell ref="B74:D75"/>
    <mergeCell ref="E74:G75"/>
    <mergeCell ref="H74:J75"/>
    <mergeCell ref="K80:M80"/>
    <mergeCell ref="A78:M78"/>
    <mergeCell ref="B79:D79"/>
    <mergeCell ref="E79:G79"/>
    <mergeCell ref="H79:J79"/>
    <mergeCell ref="K79:M79"/>
    <mergeCell ref="A81:A82"/>
    <mergeCell ref="B81:D82"/>
    <mergeCell ref="E81:G82"/>
    <mergeCell ref="H81:J82"/>
    <mergeCell ref="B80:D80"/>
    <mergeCell ref="E80:G80"/>
    <mergeCell ref="H80:J80"/>
    <mergeCell ref="H88:J89"/>
    <mergeCell ref="A85:M85"/>
    <mergeCell ref="B86:D86"/>
    <mergeCell ref="E86:G86"/>
    <mergeCell ref="H86:J86"/>
    <mergeCell ref="K81:M82"/>
    <mergeCell ref="B83:C83"/>
    <mergeCell ref="E83:F83"/>
    <mergeCell ref="H83:I83"/>
    <mergeCell ref="L83:M83"/>
    <mergeCell ref="B90:C90"/>
    <mergeCell ref="E90:F90"/>
    <mergeCell ref="H90:I90"/>
    <mergeCell ref="A92:M92"/>
    <mergeCell ref="B87:D87"/>
    <mergeCell ref="E87:G87"/>
    <mergeCell ref="H87:J87"/>
    <mergeCell ref="A88:A89"/>
    <mergeCell ref="B88:D89"/>
    <mergeCell ref="E88:G89"/>
    <mergeCell ref="B93:D93"/>
    <mergeCell ref="E93:G93"/>
    <mergeCell ref="H93:J93"/>
    <mergeCell ref="B94:D94"/>
    <mergeCell ref="E94:G94"/>
    <mergeCell ref="H94:J94"/>
    <mergeCell ref="B97:C97"/>
    <mergeCell ref="E97:F97"/>
    <mergeCell ref="H97:I97"/>
    <mergeCell ref="A95:A96"/>
    <mergeCell ref="B95:D96"/>
    <mergeCell ref="E95:G96"/>
    <mergeCell ref="H95:J96"/>
  </mergeCells>
  <printOptions/>
  <pageMargins left="0.37" right="0.1701388888888889" top="0.32013888888888886" bottom="0.6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 laprune</dc:creator>
  <cp:keywords/>
  <dc:description/>
  <cp:lastModifiedBy>gp laprune</cp:lastModifiedBy>
  <cp:lastPrinted>2020-02-21T09:39:35Z</cp:lastPrinted>
  <dcterms:created xsi:type="dcterms:W3CDTF">2019-12-11T11:15:05Z</dcterms:created>
  <dcterms:modified xsi:type="dcterms:W3CDTF">2020-02-22T16:45:24Z</dcterms:modified>
  <cp:category/>
  <cp:version/>
  <cp:contentType/>
  <cp:contentStatus/>
</cp:coreProperties>
</file>