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6" activeTab="0"/>
  </bookViews>
  <sheets>
    <sheet name="Programmation " sheetId="1" r:id="rId1"/>
    <sheet name="4 Séances" sheetId="2" r:id="rId2"/>
    <sheet name="programmation 5 s" sheetId="3" r:id="rId3"/>
    <sheet name="5 séances" sheetId="4" r:id="rId4"/>
  </sheets>
  <externalReferences>
    <externalReference r:id="rId7"/>
  </externalReferences>
  <definedNames>
    <definedName name="al_marathon">'[1]Etalonnage'!$E$21</definedName>
    <definedName name="cat_test_3">'[1]Etalonnage'!$B$10</definedName>
    <definedName name="cat_vitesse">'[1]Etalonnage'!$B$13</definedName>
    <definedName name="fc_competition">'[1]constantes'!$D$17</definedName>
    <definedName name="fc_repos">'[1]Etalonnage'!$C$16</definedName>
    <definedName name="K_test">'[1]constantes'!$B$33</definedName>
    <definedName name="mdate">'[1]Etalonnage'!$E$10</definedName>
    <definedName name="vma_obj_km">'[1]Etalonnage'!$E$13</definedName>
    <definedName name="z_travail">'[1]constantes'!$B$19</definedName>
  </definedNames>
  <calcPr fullCalcOnLoad="1"/>
</workbook>
</file>

<file path=xl/sharedStrings.xml><?xml version="1.0" encoding="utf-8"?>
<sst xmlns="http://schemas.openxmlformats.org/spreadsheetml/2006/main" count="694" uniqueCount="223">
  <si>
    <t>MARATHON DU MONT ST MICHEL – PLAN POUR ATHLETE HABITUE A COURIR 3 A 4 FOIS PAR SEMAINE – ALLURES ESTIMEES POUR UNE VMA DE 15 km/h</t>
  </si>
  <si>
    <t>PREPA FONDAMENTALE</t>
  </si>
  <si>
    <t>PREPA SPECIFIQUE</t>
  </si>
  <si>
    <t>PRE COMPET</t>
  </si>
  <si>
    <t>S</t>
  </si>
  <si>
    <t>Dates</t>
  </si>
  <si>
    <t>Objectifs</t>
  </si>
  <si>
    <t>Objectif</t>
  </si>
  <si>
    <t>S1</t>
  </si>
  <si>
    <t>11 février au 17 février</t>
  </si>
  <si>
    <r>
      <t>Puissance aérobie</t>
    </r>
    <r>
      <rPr>
        <sz val="8"/>
        <color indexed="8"/>
        <rFont val="Arial Narrow"/>
        <family val="2"/>
      </rPr>
      <t xml:space="preserve"> : Développement VMA courte et Moyenne
</t>
    </r>
    <r>
      <rPr>
        <u val="single"/>
        <sz val="8"/>
        <color indexed="8"/>
        <rFont val="Arial Narrow"/>
        <family val="2"/>
      </rPr>
      <t>Capacité aérobie</t>
    </r>
    <r>
      <rPr>
        <sz val="8"/>
        <color indexed="8"/>
        <rFont val="Arial Narrow"/>
        <family val="2"/>
      </rPr>
      <t xml:space="preserve">: - Travail 70%-85% VMA (allure semi+allure marathon alterné)
- Sortie longue progressive
</t>
    </r>
    <r>
      <rPr>
        <u val="single"/>
        <sz val="8"/>
        <color indexed="8"/>
        <rFont val="Arial Narrow"/>
        <family val="2"/>
      </rPr>
      <t>Renforcement musculaire</t>
    </r>
    <r>
      <rPr>
        <sz val="8"/>
        <color indexed="8"/>
        <rFont val="Arial Narrow"/>
        <family val="2"/>
      </rPr>
      <t xml:space="preserve"> (côtes+ppg)
</t>
    </r>
  </si>
  <si>
    <t>S8</t>
  </si>
  <si>
    <t xml:space="preserve">1 avril au 7 avril </t>
  </si>
  <si>
    <r>
      <t>Puissance aérobie</t>
    </r>
    <r>
      <rPr>
        <sz val="8"/>
        <color indexed="8"/>
        <rFont val="Arial Narrow"/>
        <family val="2"/>
      </rPr>
      <t xml:space="preserve"> : - Entretien VMA
</t>
    </r>
    <r>
      <rPr>
        <u val="single"/>
        <sz val="8"/>
        <color indexed="8"/>
        <rFont val="Arial Narrow"/>
        <family val="2"/>
      </rPr>
      <t>Capacité aérobie</t>
    </r>
    <r>
      <rPr>
        <sz val="8"/>
        <color indexed="8"/>
        <rFont val="Arial Narrow"/>
        <family val="2"/>
      </rPr>
      <t xml:space="preserve"> : - Allure semi (alterné avec la Vma)
- Allure marathon (peut-être couplée sur la SL)
- Sortie longue 
</t>
    </r>
    <r>
      <rPr>
        <u val="single"/>
        <sz val="8"/>
        <color indexed="8"/>
        <rFont val="Arial Narrow"/>
        <family val="2"/>
      </rPr>
      <t>1 Compét test</t>
    </r>
    <r>
      <rPr>
        <sz val="8"/>
        <color indexed="8"/>
        <rFont val="Arial Narrow"/>
        <family val="2"/>
      </rPr>
      <t xml:space="preserve"> </t>
    </r>
  </si>
  <si>
    <t>S13</t>
  </si>
  <si>
    <t>6 mai au 12 mai</t>
  </si>
  <si>
    <t xml:space="preserve">Phase de relachement
 - Rappel Vma
- Allure marathon 
- SL réduction durée
</t>
  </si>
  <si>
    <t>S2</t>
  </si>
  <si>
    <t>18 février au 24 février</t>
  </si>
  <si>
    <t>S9</t>
  </si>
  <si>
    <t xml:space="preserve">8 avril au 14 avril </t>
  </si>
  <si>
    <t>S14</t>
  </si>
  <si>
    <t>13 mai au 19 mai</t>
  </si>
  <si>
    <t>S3</t>
  </si>
  <si>
    <t>25 février au 3 mars</t>
  </si>
  <si>
    <t>S10</t>
  </si>
  <si>
    <t xml:space="preserve">15 avril au 21 avril </t>
  </si>
  <si>
    <t>S15</t>
  </si>
  <si>
    <t>20 mai au 26 mai</t>
  </si>
  <si>
    <t>S4</t>
  </si>
  <si>
    <t>4 mars au 10 mars</t>
  </si>
  <si>
    <t>S11</t>
  </si>
  <si>
    <t xml:space="preserve">22 avril au 28 avril </t>
  </si>
  <si>
    <t>S5</t>
  </si>
  <si>
    <t>11 mars au 17 mars</t>
  </si>
  <si>
    <t>S12</t>
  </si>
  <si>
    <t>29 avril au 5 mai</t>
  </si>
  <si>
    <t>S6</t>
  </si>
  <si>
    <t>18 mars au 24 mars</t>
  </si>
  <si>
    <t>OBSERVATIONS</t>
  </si>
  <si>
    <t>S7</t>
  </si>
  <si>
    <t>25 mars au 31 mars</t>
  </si>
  <si>
    <t>VMA</t>
  </si>
  <si>
    <t>km/h</t>
  </si>
  <si>
    <t>Votre</t>
  </si>
  <si>
    <t>FC max</t>
  </si>
  <si>
    <t>FC repos</t>
  </si>
  <si>
    <t>Allures Théoriques</t>
  </si>
  <si>
    <t>% VMA</t>
  </si>
  <si>
    <t>V</t>
  </si>
  <si>
    <t>tps au km</t>
  </si>
  <si>
    <t>tps au 100m</t>
  </si>
  <si>
    <t>FC Cible</t>
  </si>
  <si>
    <t>Récup</t>
  </si>
  <si>
    <t>Footing bas</t>
  </si>
  <si>
    <t>Marathon</t>
  </si>
  <si>
    <t>Footing haut</t>
  </si>
  <si>
    <t>Semi</t>
  </si>
  <si>
    <t>10 km</t>
  </si>
  <si>
    <t>Vma Longue</t>
  </si>
  <si>
    <t>Vma Courte</t>
  </si>
  <si>
    <t>X</t>
  </si>
  <si>
    <t>TABLEAU D’ALLURES – TEMPS DE PASSAGE AUX :</t>
  </si>
  <si>
    <t>Distance parcourue (mètres) en fonction du temps en minutes</t>
  </si>
  <si>
    <t>PREPA FONDAMENTALE - S1 du 11 février au 17 février</t>
  </si>
  <si>
    <t>Séance</t>
  </si>
  <si>
    <t>Séance 1</t>
  </si>
  <si>
    <t>Séance 2</t>
  </si>
  <si>
    <t>Séance 3</t>
  </si>
  <si>
    <t>Séance 4</t>
  </si>
  <si>
    <t>Footing/Renforcement Musculaire</t>
  </si>
  <si>
    <t>VMA Courte</t>
  </si>
  <si>
    <t>Footing</t>
  </si>
  <si>
    <t>SL avec All. Semi</t>
  </si>
  <si>
    <t>Infos</t>
  </si>
  <si>
    <t>Footing 40' + Renforcement Musculaire
Séance AA lundi soir</t>
  </si>
  <si>
    <r>
      <t>Ech 25' (footing+ppg+ld)
Piste :</t>
    </r>
    <r>
      <rPr>
        <b/>
        <sz val="8"/>
        <color indexed="10"/>
        <rFont val="Arial Narrow"/>
        <family val="2"/>
      </rPr>
      <t xml:space="preserve"> 2x8x200m</t>
    </r>
    <r>
      <rPr>
        <sz val="8"/>
        <color indexed="8"/>
        <rFont val="Arial Narrow"/>
        <family val="2"/>
      </rPr>
      <t>100% vma  r=100m (50") R=3' trot
 + Ra 9'</t>
    </r>
  </si>
  <si>
    <t xml:space="preserve">Footing 50' 
65% vma </t>
  </si>
  <si>
    <r>
      <t xml:space="preserve">Footing 40' 65% vma
+ </t>
    </r>
    <r>
      <rPr>
        <b/>
        <sz val="8"/>
        <color indexed="10"/>
        <rFont val="Arial Narrow"/>
        <family val="2"/>
      </rPr>
      <t>8' al.Semi</t>
    </r>
    <r>
      <rPr>
        <sz val="8"/>
        <color indexed="8"/>
        <rFont val="Arial Narrow"/>
        <family val="2"/>
      </rPr>
      <t xml:space="preserve"> r=2'45" +</t>
    </r>
    <r>
      <rPr>
        <b/>
        <sz val="8"/>
        <color indexed="10"/>
        <rFont val="Arial Narrow"/>
        <family val="2"/>
      </rPr>
      <t xml:space="preserve"> 5' al.10km</t>
    </r>
    <r>
      <rPr>
        <sz val="8"/>
        <color indexed="8"/>
        <rFont val="Arial Narrow"/>
        <family val="2"/>
      </rPr>
      <t xml:space="preserve">  r=1'45''+</t>
    </r>
    <r>
      <rPr>
        <b/>
        <sz val="8"/>
        <color indexed="10"/>
        <rFont val="Arial Narrow"/>
        <family val="2"/>
      </rPr>
      <t xml:space="preserve"> 3' al.90% vma</t>
    </r>
    <r>
      <rPr>
        <sz val="8"/>
        <color indexed="8"/>
        <rFont val="Arial Narrow"/>
        <family val="2"/>
      </rPr>
      <t xml:space="preserve">  + footing 15'</t>
    </r>
  </si>
  <si>
    <t>Volume séance</t>
  </si>
  <si>
    <t>Volume semaine</t>
  </si>
  <si>
    <t>PREPA FONDAMENTALE - S2 du 18 février au 24 février</t>
  </si>
  <si>
    <r>
      <t xml:space="preserve">Ech 25' (footing+ppg+ld)
Piste : </t>
    </r>
    <r>
      <rPr>
        <b/>
        <sz val="8"/>
        <color indexed="10"/>
        <rFont val="Arial Narrow"/>
        <family val="2"/>
      </rPr>
      <t xml:space="preserve">7x300m  </t>
    </r>
    <r>
      <rPr>
        <b/>
        <sz val="8"/>
        <rFont val="Arial Narrow"/>
        <family val="2"/>
      </rPr>
      <t>+</t>
    </r>
    <r>
      <rPr>
        <b/>
        <sz val="8"/>
        <color indexed="10"/>
        <rFont val="Arial Narrow"/>
        <family val="2"/>
      </rPr>
      <t xml:space="preserve"> 7x200m </t>
    </r>
    <r>
      <rPr>
        <sz val="8"/>
        <color indexed="8"/>
        <rFont val="Arial Narrow"/>
        <family val="2"/>
      </rPr>
      <t>100% vma  r=100m (1' et 50'') R=3' trot
 + Ra 6'</t>
    </r>
  </si>
  <si>
    <t>Footing 55' 
65% vma</t>
  </si>
  <si>
    <r>
      <t xml:space="preserve">Footing 45' 65% vma 
+ </t>
    </r>
    <r>
      <rPr>
        <b/>
        <sz val="8"/>
        <color indexed="10"/>
        <rFont val="Arial Narrow"/>
        <family val="2"/>
      </rPr>
      <t xml:space="preserve">2x10' al.Semi </t>
    </r>
    <r>
      <rPr>
        <sz val="8"/>
        <color indexed="8"/>
        <rFont val="Arial Narrow"/>
        <family val="2"/>
      </rPr>
      <t xml:space="preserve"> r= 3' footing + footing 15 ' 65% </t>
    </r>
  </si>
  <si>
    <t>PREPA FONDAMENTALE - S3 du 25 février au 3 mars</t>
  </si>
  <si>
    <t>Séance Mixte</t>
  </si>
  <si>
    <r>
      <t xml:space="preserve">Ech 25' (footing+ppg+ld)
Piste : </t>
    </r>
    <r>
      <rPr>
        <b/>
        <sz val="8"/>
        <color indexed="10"/>
        <rFont val="Arial Narrow"/>
        <family val="2"/>
      </rPr>
      <t>6x300m</t>
    </r>
    <r>
      <rPr>
        <sz val="8"/>
        <color indexed="8"/>
        <rFont val="Arial Narrow"/>
        <family val="2"/>
      </rPr>
      <t xml:space="preserve"> (95%vma) -</t>
    </r>
    <r>
      <rPr>
        <b/>
        <sz val="8"/>
        <color indexed="10"/>
        <rFont val="Arial Narrow"/>
        <family val="2"/>
      </rPr>
      <t>1000m</t>
    </r>
    <r>
      <rPr>
        <sz val="8"/>
        <color indexed="8"/>
        <rFont val="Arial Narrow"/>
        <family val="2"/>
      </rPr>
      <t xml:space="preserve"> all 10km - </t>
    </r>
    <r>
      <rPr>
        <b/>
        <sz val="8"/>
        <color indexed="10"/>
        <rFont val="Arial Narrow"/>
        <family val="2"/>
      </rPr>
      <t>6x200m</t>
    </r>
    <r>
      <rPr>
        <sz val="8"/>
        <color indexed="8"/>
        <rFont val="Arial Narrow"/>
        <family val="2"/>
      </rPr>
      <t xml:space="preserve"> (100%vma) - </t>
    </r>
    <r>
      <rPr>
        <b/>
        <sz val="8"/>
        <color indexed="10"/>
        <rFont val="Arial Narrow"/>
        <family val="2"/>
      </rPr>
      <t>1000m</t>
    </r>
    <r>
      <rPr>
        <sz val="8"/>
        <color indexed="8"/>
        <rFont val="Arial Narrow"/>
        <family val="2"/>
      </rPr>
      <t xml:space="preserve"> all.10km r=100m R=2'
 Ra 6'</t>
    </r>
  </si>
  <si>
    <r>
      <t xml:space="preserve">Footing 50'  65 % vma
+ </t>
    </r>
    <r>
      <rPr>
        <b/>
        <sz val="8"/>
        <color indexed="10"/>
        <rFont val="Arial Narrow"/>
        <family val="2"/>
      </rPr>
      <t>10'/8'/6' al.Semi</t>
    </r>
    <r>
      <rPr>
        <sz val="8"/>
        <color indexed="8"/>
        <rFont val="Arial Narrow"/>
        <family val="2"/>
      </rPr>
      <t xml:space="preserve"> 
r= 4'/3' footing + footing 19'  60 % vma</t>
    </r>
  </si>
  <si>
    <t>PREPA SPECIFIQUE - S4 du 4 mars  au 10 mars Régénération</t>
  </si>
  <si>
    <t>SL</t>
  </si>
  <si>
    <t xml:space="preserve">Footing 40' 
</t>
  </si>
  <si>
    <r>
      <t>Footing 50' avec  acc.</t>
    </r>
    <r>
      <rPr>
        <b/>
        <sz val="8"/>
        <color indexed="10"/>
        <rFont val="Arial Narrow"/>
        <family val="2"/>
      </rPr>
      <t xml:space="preserve">10x45''/45'' </t>
    </r>
    <r>
      <rPr>
        <sz val="8"/>
        <color indexed="8"/>
        <rFont val="Arial Narrow"/>
        <family val="2"/>
      </rPr>
      <t>100% vma</t>
    </r>
  </si>
  <si>
    <t>Footing long 1h15' 65% vma</t>
  </si>
  <si>
    <t>PREPA FONDAMENTALE - S5 du  11 mars au 17 mars</t>
  </si>
  <si>
    <t>SL avec All.Semi</t>
  </si>
  <si>
    <t>PREPA FONDAMENTALE - S6 du 18 mars au 24 mars</t>
  </si>
  <si>
    <t xml:space="preserve">Footing </t>
  </si>
  <si>
    <t>SL avec all. Marathon</t>
  </si>
  <si>
    <t>Footing 45' + Renforcement Musculaire
Séance AA lundi soir</t>
  </si>
  <si>
    <t>PREPA FONDAMENTALE - S7 du 25 au 31 mars</t>
  </si>
  <si>
    <t>Piste Al.  Semi</t>
  </si>
  <si>
    <t xml:space="preserve">Footing 55' 
65% vma </t>
  </si>
  <si>
    <t>PREPA SPECIFIQUE - S8 du 1er au 7 avril Régénération</t>
  </si>
  <si>
    <t xml:space="preserve">Footing long 1h15' 65 % </t>
  </si>
  <si>
    <t>PREPA SPECIFIQUE - S9 du 8 avril au 14 avril</t>
  </si>
  <si>
    <t>Al. Semi</t>
  </si>
  <si>
    <r>
      <t>Ech 25' (footing+ppg+ld)
Piste : (</t>
    </r>
    <r>
      <rPr>
        <b/>
        <sz val="8"/>
        <color indexed="10"/>
        <rFont val="Arial Narrow"/>
        <family val="2"/>
      </rPr>
      <t>2000mx1500m/1000/500m</t>
    </r>
    <r>
      <rPr>
        <sz val="8"/>
        <color indexed="8"/>
        <rFont val="Arial Narrow"/>
        <family val="2"/>
      </rPr>
      <t>)  al.semi  
r=3' r=2' r=1'30'' trot
 + ra 10'</t>
    </r>
  </si>
  <si>
    <t>PREPA SPECIFIQUE - S10 du 15 avril au 21 avril</t>
  </si>
  <si>
    <t>PREPA SPECIFIQUE - S11 du 22 avril au 28 avril</t>
  </si>
  <si>
    <t>Piste all.Semi</t>
  </si>
  <si>
    <t>PREPA SPECIFIQUE - S12 du 29 avril au 5 mai régénération</t>
  </si>
  <si>
    <t>Footing 40'</t>
  </si>
  <si>
    <t xml:space="preserve">PRE-COMPET  - S13 du 6 mai au 12 mai </t>
  </si>
  <si>
    <t>Footing 65 % vma</t>
  </si>
  <si>
    <t xml:space="preserve">PRE-COMPET  - S14 du  13 mai  au 19 mai </t>
  </si>
  <si>
    <t xml:space="preserve">Footing 40' </t>
  </si>
  <si>
    <t xml:space="preserve">PRE-COMPET  - S15 du  20 mai  au 26 mai </t>
  </si>
  <si>
    <t>MARATHON</t>
  </si>
  <si>
    <t>Footing 30'</t>
  </si>
  <si>
    <t>JOUR J</t>
  </si>
  <si>
    <t>Allures théoriques</t>
  </si>
  <si>
    <t>PREPA FONDAMENTALE – S1 du 11 février au 17 février</t>
  </si>
  <si>
    <t>Séance 5</t>
  </si>
  <si>
    <t xml:space="preserve"> All. Semi+</t>
  </si>
  <si>
    <r>
      <t>Ech 25' (footing+ppg+ld)
Piste :</t>
    </r>
    <r>
      <rPr>
        <b/>
        <sz val="8"/>
        <color indexed="10"/>
        <rFont val="Arial Narrow"/>
        <family val="2"/>
      </rPr>
      <t xml:space="preserve"> 2x8x200m</t>
    </r>
    <r>
      <rPr>
        <sz val="8"/>
        <color indexed="8"/>
        <rFont val="Arial Narrow"/>
        <family val="2"/>
      </rPr>
      <t>100% vma  r=100m (45") R=3' trot
 + Ra 9'</t>
    </r>
  </si>
  <si>
    <t>Footing 50' 
70% vma (11,9 km/h-5'02''/km)</t>
  </si>
  <si>
    <r>
      <t xml:space="preserve">Footing 30' 65% vma
+ </t>
    </r>
    <r>
      <rPr>
        <b/>
        <sz val="8"/>
        <color indexed="10"/>
        <rFont val="Arial Narrow"/>
        <family val="2"/>
      </rPr>
      <t>8' al.Semi</t>
    </r>
    <r>
      <rPr>
        <b/>
        <sz val="8"/>
        <color indexed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(r=2'45") +</t>
    </r>
    <r>
      <rPr>
        <b/>
        <sz val="8"/>
        <color indexed="10"/>
        <rFont val="Arial Narrow"/>
        <family val="2"/>
      </rPr>
      <t xml:space="preserve"> 5' al.10km</t>
    </r>
    <r>
      <rPr>
        <sz val="8"/>
        <color indexed="8"/>
        <rFont val="Arial Narrow"/>
        <family val="2"/>
      </rPr>
      <t xml:space="preserve">  (r=1'45'') + </t>
    </r>
    <r>
      <rPr>
        <b/>
        <sz val="8"/>
        <color indexed="10"/>
        <rFont val="Arial Narrow"/>
        <family val="2"/>
      </rPr>
      <t>3' al.90%</t>
    </r>
    <r>
      <rPr>
        <sz val="8"/>
        <color indexed="8"/>
        <rFont val="Arial Narrow"/>
        <family val="2"/>
      </rPr>
      <t xml:space="preserve"> vma + footing 10'</t>
    </r>
  </si>
  <si>
    <t>Footing 65-70% vma</t>
  </si>
  <si>
    <r>
      <t>Piste : 2x8x200m</t>
    </r>
    <r>
      <rPr>
        <sz val="8"/>
        <color indexed="8"/>
        <rFont val="Arial Narrow"/>
        <family val="2"/>
      </rPr>
      <t>100% vma  r=100m (50") R=3' trot</t>
    </r>
  </si>
  <si>
    <t>PREPA FONDAMENTALE – S2 du 18 février au 24 février</t>
  </si>
  <si>
    <t>All. Semi</t>
  </si>
  <si>
    <r>
      <t>Ech 25' (footing+ppg+ld)
Piste :</t>
    </r>
    <r>
      <rPr>
        <sz val="8"/>
        <color indexed="10"/>
        <rFont val="Arial Narrow"/>
        <family val="2"/>
      </rPr>
      <t xml:space="preserve"> </t>
    </r>
    <r>
      <rPr>
        <b/>
        <sz val="8"/>
        <color indexed="10"/>
        <rFont val="Arial Narrow"/>
        <family val="2"/>
      </rPr>
      <t xml:space="preserve">8x300m </t>
    </r>
    <r>
      <rPr>
        <b/>
        <sz val="8"/>
        <rFont val="Arial Narrow"/>
        <family val="2"/>
      </rPr>
      <t>+</t>
    </r>
    <r>
      <rPr>
        <b/>
        <sz val="8"/>
        <color indexed="10"/>
        <rFont val="Arial Narrow"/>
        <family val="2"/>
      </rPr>
      <t xml:space="preserve"> 8x200m</t>
    </r>
    <r>
      <rPr>
        <sz val="8"/>
        <color indexed="8"/>
        <rFont val="Arial Narrow"/>
        <family val="2"/>
      </rPr>
      <t xml:space="preserve"> 100% vma  r=100m 
R=3' trot
 + Ra 7'</t>
    </r>
  </si>
  <si>
    <t>Footing 55' 
65% vma (11,1 km/h-5'25''/km)</t>
  </si>
  <si>
    <r>
      <t>Footing 30' 65% vma 
+</t>
    </r>
    <r>
      <rPr>
        <sz val="8"/>
        <color indexed="53"/>
        <rFont val="Arial Narrow"/>
        <family val="2"/>
      </rPr>
      <t xml:space="preserve"> </t>
    </r>
    <r>
      <rPr>
        <sz val="8"/>
        <color indexed="10"/>
        <rFont val="Arial Narrow"/>
        <family val="2"/>
      </rPr>
      <t>2</t>
    </r>
    <r>
      <rPr>
        <b/>
        <sz val="8"/>
        <color indexed="10"/>
        <rFont val="Arial Narrow"/>
        <family val="2"/>
      </rPr>
      <t xml:space="preserve">x10' al.Semi </t>
    </r>
    <r>
      <rPr>
        <sz val="8"/>
        <color indexed="8"/>
        <rFont val="Arial Narrow"/>
        <family val="2"/>
      </rPr>
      <t xml:space="preserve"> r= 3' footing 
+ footing 10' 60% vma</t>
    </r>
  </si>
  <si>
    <t>PREPA FONDAMENTALE – S3 du 25 février au 3 mars</t>
  </si>
  <si>
    <t xml:space="preserve"> All. Semi</t>
  </si>
  <si>
    <r>
      <t xml:space="preserve">Ech 25' (footing+ppg+ld)
Piste </t>
    </r>
    <r>
      <rPr>
        <b/>
        <sz val="8"/>
        <color indexed="8"/>
        <rFont val="Arial Narrow"/>
        <family val="2"/>
      </rPr>
      <t>:</t>
    </r>
    <r>
      <rPr>
        <b/>
        <sz val="8"/>
        <color indexed="10"/>
        <rFont val="Arial Narrow"/>
        <family val="2"/>
      </rPr>
      <t>7x300m</t>
    </r>
    <r>
      <rPr>
        <sz val="8"/>
        <color indexed="8"/>
        <rFont val="Arial Narrow"/>
        <family val="2"/>
      </rPr>
      <t xml:space="preserve"> (95%vma) -</t>
    </r>
    <r>
      <rPr>
        <b/>
        <sz val="8"/>
        <color indexed="10"/>
        <rFont val="Arial Narrow"/>
        <family val="2"/>
      </rPr>
      <t xml:space="preserve">1000m </t>
    </r>
    <r>
      <rPr>
        <sz val="8"/>
        <rFont val="Arial Narrow"/>
        <family val="2"/>
      </rPr>
      <t>all 10km</t>
    </r>
    <r>
      <rPr>
        <sz val="8"/>
        <color indexed="8"/>
        <rFont val="Arial Narrow"/>
        <family val="2"/>
      </rPr>
      <t xml:space="preserve"> - </t>
    </r>
    <r>
      <rPr>
        <b/>
        <sz val="8"/>
        <color indexed="10"/>
        <rFont val="Arial Narrow"/>
        <family val="2"/>
      </rPr>
      <t>7x200m</t>
    </r>
    <r>
      <rPr>
        <sz val="8"/>
        <color indexed="8"/>
        <rFont val="Arial Narrow"/>
        <family val="2"/>
      </rPr>
      <t xml:space="preserve"> (95%vma) - </t>
    </r>
    <r>
      <rPr>
        <b/>
        <sz val="8"/>
        <color indexed="10"/>
        <rFont val="Arial Narrow"/>
        <family val="2"/>
      </rPr>
      <t>1000m</t>
    </r>
    <r>
      <rPr>
        <sz val="8"/>
        <color indexed="10"/>
        <rFont val="Arial Narrow"/>
        <family val="2"/>
      </rPr>
      <t xml:space="preserve"> </t>
    </r>
    <r>
      <rPr>
        <sz val="8"/>
        <rFont val="Arial Narrow"/>
        <family val="2"/>
      </rPr>
      <t>all.10km</t>
    </r>
    <r>
      <rPr>
        <sz val="8"/>
        <color indexed="8"/>
        <rFont val="Arial Narrow"/>
        <family val="2"/>
      </rPr>
      <t xml:space="preserve"> r=100m R=2'
 Ra 6'</t>
    </r>
  </si>
  <si>
    <t>Footing 50' 
65% vma (11,1 km/h-5'25''/km)</t>
  </si>
  <si>
    <r>
      <t>Footing 30'  65% vma 
+</t>
    </r>
    <r>
      <rPr>
        <b/>
        <sz val="8"/>
        <color indexed="8"/>
        <rFont val="Arial Narrow"/>
        <family val="2"/>
      </rPr>
      <t xml:space="preserve"> </t>
    </r>
    <r>
      <rPr>
        <b/>
        <sz val="8"/>
        <color indexed="10"/>
        <rFont val="Arial Narrow"/>
        <family val="2"/>
      </rPr>
      <t xml:space="preserve">10'/8'/6' al.Semi 
</t>
    </r>
    <r>
      <rPr>
        <sz val="8"/>
        <color indexed="8"/>
        <rFont val="Arial Narrow"/>
        <family val="2"/>
      </rPr>
      <t>r= 3'/2" footing + footing 10' 60% vma</t>
    </r>
  </si>
  <si>
    <t>PREPA FONDAMENTALE - S4 du 4 mars  au 10 mars Régénération</t>
  </si>
  <si>
    <t>Footing long 1h20' 65 % vma</t>
  </si>
  <si>
    <t>VMA Moyenne</t>
  </si>
  <si>
    <t xml:space="preserve">SL </t>
  </si>
  <si>
    <t>Piste Vma moyenne</t>
  </si>
  <si>
    <t>Footing 60' 
65% vma</t>
  </si>
  <si>
    <r>
      <t>Ech 25' 
Piste:</t>
    </r>
    <r>
      <rPr>
        <b/>
        <sz val="8"/>
        <color indexed="10"/>
        <rFont val="Arial Narrow"/>
        <family val="2"/>
      </rPr>
      <t>10x1’/1’</t>
    </r>
    <r>
      <rPr>
        <sz val="8"/>
        <color indexed="8"/>
        <rFont val="Arial Narrow"/>
        <family val="2"/>
      </rPr>
      <t>100%vma  
 + Ra 5’</t>
    </r>
  </si>
  <si>
    <t>Séance 8</t>
  </si>
  <si>
    <t>Séance 9</t>
  </si>
  <si>
    <r>
      <t>Ech 25' (footing+ppg+ld)
Piste :</t>
    </r>
    <r>
      <rPr>
        <sz val="8"/>
        <color indexed="10"/>
        <rFont val="Arial Narrow"/>
        <family val="2"/>
      </rPr>
      <t xml:space="preserve"> (2</t>
    </r>
    <r>
      <rPr>
        <b/>
        <sz val="8"/>
        <color indexed="10"/>
        <rFont val="Arial Narrow"/>
        <family val="2"/>
      </rPr>
      <t>000mx1500m/1000/500m)</t>
    </r>
    <r>
      <rPr>
        <sz val="8"/>
        <color indexed="10"/>
        <rFont val="Arial Narrow"/>
        <family val="2"/>
      </rPr>
      <t xml:space="preserve">  </t>
    </r>
    <r>
      <rPr>
        <sz val="8"/>
        <rFont val="Arial Narrow"/>
        <family val="2"/>
      </rPr>
      <t>al.semi</t>
    </r>
    <r>
      <rPr>
        <sz val="8"/>
        <color indexed="10"/>
        <rFont val="Arial Narrow"/>
        <family val="2"/>
      </rPr>
      <t xml:space="preserve"> </t>
    </r>
    <r>
      <rPr>
        <sz val="8"/>
        <color indexed="8"/>
        <rFont val="Arial Narrow"/>
        <family val="2"/>
      </rPr>
      <t xml:space="preserve"> 
r=3' r=2' r=1'30'' trot
 + ra 10'</t>
    </r>
  </si>
  <si>
    <t>PREPA SPECIFIQUE – S10 du 15 avril au 21 avril</t>
  </si>
  <si>
    <t>PRE SPECIFIQUE  - S11 du 22 avril au 28 avril</t>
  </si>
  <si>
    <t>SL all. Marathon</t>
  </si>
  <si>
    <t>* 5 séances par semaine sauf 3 séances en S4, S8,S12,S14 et 2 séances en S15,
* kilométrage : 30km à 78km (max en S9) * % al. marathon est donné à titre indicatif si pas de chrono de référence ou objectif</t>
  </si>
  <si>
    <t>PLAN  MARATHON DU MONT ST MICHEL – VMA 17km/h - 5 séances par semaine</t>
  </si>
  <si>
    <t xml:space="preserve">Footing 60' 
60-65% vma </t>
  </si>
  <si>
    <t>Footing 65% vma</t>
  </si>
  <si>
    <t xml:space="preserve"> SL all. Marathon</t>
  </si>
  <si>
    <t>Fooiting</t>
  </si>
  <si>
    <t xml:space="preserve">Footing 75' 
65% vma </t>
  </si>
  <si>
    <t>PREPA SPECIFIQUE  - S12 du 29 avril au 5 mai régénération</t>
  </si>
  <si>
    <t>Vma</t>
  </si>
  <si>
    <t>%</t>
  </si>
  <si>
    <t>Prédiction % allure Marathon</t>
  </si>
  <si>
    <r>
      <t xml:space="preserve">* 4 séances par semaine sauf 3 séances en S4, S8,S12, S14 et 2en S15,
* kilométrage : 25km à 50km (max en S9) * vma début plan 15km/h
</t>
    </r>
    <r>
      <rPr>
        <sz val="9"/>
        <color indexed="8"/>
        <rFont val="Calibri"/>
        <family val="2"/>
      </rPr>
      <t>* % al. marathon est donné à titre indicatif si pas de chrono de référence ou objectif</t>
    </r>
  </si>
  <si>
    <r>
      <t>Footing 50' + acc.</t>
    </r>
    <r>
      <rPr>
        <b/>
        <sz val="8"/>
        <color indexed="10"/>
        <rFont val="Arial Narrow"/>
        <family val="2"/>
      </rPr>
      <t xml:space="preserve">10x45''/45'' </t>
    </r>
    <r>
      <rPr>
        <sz val="8"/>
        <color indexed="8"/>
        <rFont val="Arial Narrow"/>
        <family val="2"/>
      </rPr>
      <t>100% vma</t>
    </r>
  </si>
  <si>
    <r>
      <t>Footing 50' avec acc..</t>
    </r>
    <r>
      <rPr>
        <b/>
        <sz val="8"/>
        <color indexed="10"/>
        <rFont val="Arial Narrow"/>
        <family val="2"/>
      </rPr>
      <t xml:space="preserve">10x45''/45'' </t>
    </r>
    <r>
      <rPr>
        <sz val="8"/>
        <color indexed="8"/>
        <rFont val="Arial Narrow"/>
        <family val="2"/>
      </rPr>
      <t>100% vma</t>
    </r>
  </si>
  <si>
    <r>
      <t>Ech 20' (footing+ppg+ld)
Piste :</t>
    </r>
    <r>
      <rPr>
        <b/>
        <sz val="8"/>
        <color indexed="10"/>
        <rFont val="Arial Narrow"/>
        <family val="0"/>
      </rPr>
      <t xml:space="preserve">5x1200m </t>
    </r>
    <r>
      <rPr>
        <sz val="8"/>
        <rFont val="Arial Narrow"/>
        <family val="2"/>
      </rPr>
      <t>al.Semi</t>
    </r>
    <r>
      <rPr>
        <sz val="8"/>
        <color indexed="10"/>
        <rFont val="Arial Narrow"/>
        <family val="2"/>
      </rPr>
      <t xml:space="preserve"> </t>
    </r>
    <r>
      <rPr>
        <sz val="8"/>
        <color indexed="8"/>
        <rFont val="Arial Narrow"/>
        <family val="2"/>
      </rPr>
      <t>R=1'45'' trot
 + ra 6'</t>
    </r>
  </si>
  <si>
    <r>
      <t xml:space="preserve">Ech 25' (footing+ppg+ld)
Piste : </t>
    </r>
    <r>
      <rPr>
        <b/>
        <sz val="8"/>
        <color indexed="10"/>
        <rFont val="Arial Narrow"/>
        <family val="0"/>
      </rPr>
      <t>5x1200m</t>
    </r>
    <r>
      <rPr>
        <sz val="8"/>
        <color indexed="10"/>
        <rFont val="Arial Narrow"/>
        <family val="2"/>
      </rPr>
      <t xml:space="preserve"> </t>
    </r>
    <r>
      <rPr>
        <sz val="8"/>
        <rFont val="Arial Narrow"/>
        <family val="2"/>
      </rPr>
      <t>al.Semi</t>
    </r>
    <r>
      <rPr>
        <sz val="8"/>
        <color indexed="10"/>
        <rFont val="Arial Narrow"/>
        <family val="2"/>
      </rPr>
      <t xml:space="preserve"> 
</t>
    </r>
    <r>
      <rPr>
        <sz val="8"/>
        <color indexed="8"/>
        <rFont val="Arial Narrow"/>
        <family val="2"/>
      </rPr>
      <t>R=1'45'' trot
 + ra 6'</t>
    </r>
  </si>
  <si>
    <r>
      <t>Ech 25' (footing+ppg+ld)
Piste:</t>
    </r>
    <r>
      <rPr>
        <b/>
        <sz val="8"/>
        <color indexed="10"/>
        <rFont val="Arial Narrow"/>
        <family val="2"/>
      </rPr>
      <t xml:space="preserve">2x5x400m </t>
    </r>
    <r>
      <rPr>
        <sz val="8"/>
        <color indexed="8"/>
        <rFont val="Arial Narrow"/>
        <family val="2"/>
      </rPr>
      <t>95% vma  r=1'10''
R=3' trot + Ra 6'</t>
    </r>
  </si>
  <si>
    <r>
      <t>Ech 25' (footing+ppg+ld)
Piste</t>
    </r>
    <r>
      <rPr>
        <b/>
        <sz val="8"/>
        <color indexed="10"/>
        <rFont val="Arial Narrow"/>
        <family val="2"/>
      </rPr>
      <t xml:space="preserve">:4x400m </t>
    </r>
    <r>
      <rPr>
        <sz val="8"/>
        <color indexed="8"/>
        <rFont val="Arial Narrow"/>
        <family val="2"/>
      </rPr>
      <t xml:space="preserve">'(95% vma) - </t>
    </r>
    <r>
      <rPr>
        <b/>
        <sz val="8"/>
        <color indexed="10"/>
        <rFont val="Arial Narrow"/>
        <family val="2"/>
      </rPr>
      <t xml:space="preserve">5x300m </t>
    </r>
    <r>
      <rPr>
        <sz val="8"/>
        <color indexed="8"/>
        <rFont val="Arial Narrow"/>
        <family val="2"/>
      </rPr>
      <t xml:space="preserve">(100%vma) </t>
    </r>
    <r>
      <rPr>
        <b/>
        <sz val="8"/>
        <color indexed="10"/>
        <rFont val="Arial Narrow"/>
        <family val="2"/>
      </rPr>
      <t xml:space="preserve">-6x200m  </t>
    </r>
    <r>
      <rPr>
        <sz val="8"/>
        <color indexed="8"/>
        <rFont val="Arial Narrow"/>
        <family val="2"/>
      </rPr>
      <t>(100%vma) r=1'10''-1'-50''
 + ra 5'</t>
    </r>
  </si>
  <si>
    <r>
      <t>Ech 25' (footing+ppg+ld)
Piste:</t>
    </r>
    <r>
      <rPr>
        <b/>
        <sz val="8"/>
        <color indexed="10"/>
        <rFont val="Arial Narrow"/>
        <family val="2"/>
      </rPr>
      <t>4x400m</t>
    </r>
    <r>
      <rPr>
        <sz val="8"/>
        <color indexed="8"/>
        <rFont val="Arial Narrow"/>
        <family val="2"/>
      </rPr>
      <t xml:space="preserve"> (95% vma</t>
    </r>
    <r>
      <rPr>
        <sz val="8"/>
        <rFont val="Arial Narrow"/>
        <family val="2"/>
      </rPr>
      <t>)</t>
    </r>
    <r>
      <rPr>
        <b/>
        <sz val="8"/>
        <rFont val="Arial Narrow"/>
        <family val="2"/>
      </rPr>
      <t>-</t>
    </r>
    <r>
      <rPr>
        <b/>
        <sz val="8"/>
        <color indexed="10"/>
        <rFont val="Arial Narrow"/>
        <family val="2"/>
      </rPr>
      <t xml:space="preserve">5x300m </t>
    </r>
    <r>
      <rPr>
        <sz val="8"/>
        <color indexed="8"/>
        <rFont val="Arial Narrow"/>
        <family val="2"/>
      </rPr>
      <t>(100%vma)-</t>
    </r>
    <r>
      <rPr>
        <b/>
        <sz val="8"/>
        <color indexed="10"/>
        <rFont val="Arial Narrow"/>
        <family val="2"/>
      </rPr>
      <t>6x200m</t>
    </r>
    <r>
      <rPr>
        <sz val="8"/>
        <color indexed="8"/>
        <rFont val="Arial Narrow"/>
        <family val="2"/>
      </rPr>
      <t xml:space="preserve"> (100%vma) r=1'10''-1'-50''
 + ra 5'</t>
    </r>
  </si>
  <si>
    <t>compet test</t>
  </si>
  <si>
    <t xml:space="preserve">Footing 60'
65% vma </t>
  </si>
  <si>
    <t xml:space="preserve">Footing 45’ 
65% vma </t>
  </si>
  <si>
    <r>
      <t>Footing 30' 65% vma 
+</t>
    </r>
    <r>
      <rPr>
        <b/>
        <sz val="8"/>
        <color indexed="10"/>
        <rFont val="Arial Narrow"/>
        <family val="2"/>
      </rPr>
      <t>3x10' al.semi</t>
    </r>
    <r>
      <rPr>
        <sz val="8"/>
        <color indexed="8"/>
        <rFont val="Arial Narrow"/>
        <family val="2"/>
      </rPr>
      <t xml:space="preserve">
r= 3' footing  + footing 10' 60% vma</t>
    </r>
  </si>
  <si>
    <r>
      <t>Ech 25' (footing+ppg+ld)
Piste :</t>
    </r>
    <r>
      <rPr>
        <b/>
        <sz val="8"/>
        <color indexed="10"/>
        <rFont val="Arial Narrow"/>
        <family val="2"/>
      </rPr>
      <t xml:space="preserve"> 2x6x400m</t>
    </r>
    <r>
      <rPr>
        <sz val="8"/>
        <color indexed="8"/>
        <rFont val="Arial Narrow"/>
        <family val="2"/>
      </rPr>
      <t xml:space="preserve"> 95% vma r=1'10"
 R=3' trot + Ra 6'</t>
    </r>
  </si>
  <si>
    <r>
      <t>Footing 50'  65% vma
+</t>
    </r>
    <r>
      <rPr>
        <sz val="8"/>
        <color indexed="10"/>
        <rFont val="Arial Narrow"/>
        <family val="2"/>
      </rPr>
      <t xml:space="preserve"> </t>
    </r>
    <r>
      <rPr>
        <b/>
        <sz val="8"/>
        <color indexed="10"/>
        <rFont val="Arial Narrow"/>
        <family val="2"/>
      </rPr>
      <t xml:space="preserve"> 3x4km al. marathon</t>
    </r>
    <r>
      <rPr>
        <sz val="8"/>
        <rFont val="Arial Narrow"/>
        <family val="2"/>
      </rPr>
      <t xml:space="preserve">
r=4' footing + footing 19' </t>
    </r>
    <r>
      <rPr>
        <sz val="8"/>
        <color indexed="8"/>
        <rFont val="Arial Narrow"/>
        <family val="2"/>
      </rPr>
      <t xml:space="preserve">65% vma </t>
    </r>
  </si>
  <si>
    <r>
      <t>Footing 55' 65% vma 
+</t>
    </r>
    <r>
      <rPr>
        <b/>
        <sz val="8"/>
        <color indexed="10"/>
        <rFont val="Arial Narrow"/>
        <family val="2"/>
      </rPr>
      <t xml:space="preserve"> 3x10' al.semi</t>
    </r>
    <r>
      <rPr>
        <sz val="8"/>
        <color indexed="10"/>
        <rFont val="Arial Narrow"/>
        <family val="2"/>
      </rPr>
      <t xml:space="preserve"> 
</t>
    </r>
    <r>
      <rPr>
        <sz val="8"/>
        <color indexed="8"/>
        <rFont val="Arial Narrow"/>
        <family val="2"/>
      </rPr>
      <t xml:space="preserve">r= 3" footing + footing 24 ' 65% </t>
    </r>
  </si>
  <si>
    <r>
      <t>Footing 46' 65% vma 
+</t>
    </r>
    <r>
      <rPr>
        <b/>
        <sz val="8"/>
        <color indexed="10"/>
        <rFont val="Arial Narrow"/>
        <family val="2"/>
      </rPr>
      <t xml:space="preserve"> Allure marathon (4,3,2 km)</t>
    </r>
    <r>
      <rPr>
        <sz val="8"/>
        <color indexed="8"/>
        <rFont val="Arial Narrow"/>
        <family val="2"/>
      </rPr>
      <t xml:space="preserve">   r=5'/3 'footing + footing 12' 60 % vma</t>
    </r>
  </si>
  <si>
    <r>
      <t xml:space="preserve">Footing 20' + avec </t>
    </r>
    <r>
      <rPr>
        <b/>
        <sz val="8"/>
        <color indexed="10"/>
        <rFont val="Arial Narrow"/>
        <family val="0"/>
      </rPr>
      <t>2x1km all. Marathon</t>
    </r>
    <r>
      <rPr>
        <sz val="8"/>
        <color indexed="8"/>
        <rFont val="Arial Narrow"/>
        <family val="2"/>
      </rPr>
      <t xml:space="preserve"> r=2' + footing 5'</t>
    </r>
  </si>
  <si>
    <t>Rappel allure (Mardi J-5)</t>
  </si>
  <si>
    <t>Footing souple (jeudi)</t>
  </si>
  <si>
    <r>
      <t xml:space="preserve">Footing 45' + </t>
    </r>
    <r>
      <rPr>
        <b/>
        <sz val="8"/>
        <color indexed="10"/>
        <rFont val="Arial Narrow"/>
        <family val="0"/>
      </rPr>
      <t xml:space="preserve">15' all. Marathon </t>
    </r>
    <r>
      <rPr>
        <sz val="8"/>
        <color indexed="8"/>
        <rFont val="Arial Narrow"/>
        <family val="2"/>
      </rPr>
      <t>+ footing 10'</t>
    </r>
  </si>
  <si>
    <t>Footing Souple</t>
  </si>
  <si>
    <t>SL al.marathon</t>
  </si>
  <si>
    <t>Footing  65% vma</t>
  </si>
  <si>
    <r>
      <t xml:space="preserve">Footing 50' 65% vma
+  </t>
    </r>
    <r>
      <rPr>
        <b/>
        <sz val="8"/>
        <color indexed="10"/>
        <rFont val="Arial Narrow"/>
        <family val="0"/>
      </rPr>
      <t xml:space="preserve">Allure marathon 2x15' </t>
    </r>
    <r>
      <rPr>
        <sz val="8"/>
        <color indexed="8"/>
        <rFont val="Arial Narrow"/>
        <family val="2"/>
      </rPr>
      <t xml:space="preserve"> r=5’ 
 + footing 15' </t>
    </r>
  </si>
  <si>
    <t>all. Semi/marathon</t>
  </si>
  <si>
    <r>
      <t xml:space="preserve">Footing 40' + </t>
    </r>
    <r>
      <rPr>
        <b/>
        <sz val="8"/>
        <color indexed="10"/>
        <rFont val="Arial Narrow"/>
        <family val="0"/>
      </rPr>
      <t>15' all. Marathon</t>
    </r>
    <r>
      <rPr>
        <sz val="8"/>
        <color indexed="8"/>
        <rFont val="Arial Narrow"/>
        <family val="2"/>
      </rPr>
      <t xml:space="preserve"> + footing 10'</t>
    </r>
  </si>
  <si>
    <t>Footing tranquille</t>
  </si>
  <si>
    <r>
      <t xml:space="preserve">Footing 45' 65% vma 
+ </t>
    </r>
    <r>
      <rPr>
        <b/>
        <sz val="8"/>
        <color indexed="10"/>
        <rFont val="Arial Narrow"/>
        <family val="2"/>
      </rPr>
      <t>4km/3km/2km</t>
    </r>
    <r>
      <rPr>
        <sz val="8"/>
        <color indexed="8"/>
        <rFont val="Arial Narrow"/>
        <family val="2"/>
      </rPr>
      <t xml:space="preserve"> al.marathon  r=5'/3'footing + footing 23' 65 % vma</t>
    </r>
  </si>
  <si>
    <r>
      <t>Footing 45' 65% vma
+</t>
    </r>
    <r>
      <rPr>
        <b/>
        <sz val="8"/>
        <color indexed="10"/>
        <rFont val="Arial Narrow"/>
        <family val="2"/>
      </rPr>
      <t xml:space="preserve"> Allure marathon (3x4km) </t>
    </r>
    <r>
      <rPr>
        <sz val="8"/>
        <color indexed="8"/>
        <rFont val="Arial Narrow"/>
        <family val="2"/>
      </rPr>
      <t xml:space="preserve">
r= 4' footing + footing 11' 60% vma </t>
    </r>
  </si>
  <si>
    <r>
      <t xml:space="preserve">Ech 25' (footing+ppg+ld)
</t>
    </r>
    <r>
      <rPr>
        <b/>
        <sz val="8"/>
        <color indexed="10"/>
        <rFont val="Arial Narrow"/>
        <family val="0"/>
      </rPr>
      <t xml:space="preserve">1500m </t>
    </r>
    <r>
      <rPr>
        <sz val="8"/>
        <color indexed="8"/>
        <rFont val="Arial Narrow"/>
        <family val="2"/>
      </rPr>
      <t xml:space="preserve">all.semi + </t>
    </r>
    <r>
      <rPr>
        <b/>
        <sz val="8"/>
        <color indexed="10"/>
        <rFont val="Arial Narrow"/>
        <family val="0"/>
      </rPr>
      <t>7x300m</t>
    </r>
    <r>
      <rPr>
        <sz val="8"/>
        <color indexed="8"/>
        <rFont val="Arial Narrow"/>
        <family val="2"/>
      </rPr>
      <t xml:space="preserve"> (95%vma) R=2 r=100m 
 Ra 6'</t>
    </r>
  </si>
  <si>
    <t>Footing 45 + Renforcement Musculaire
Séance AA lundi soir</t>
  </si>
  <si>
    <t xml:space="preserve">Footing 1h10'
65% vma </t>
  </si>
  <si>
    <t>Vma Moyenne</t>
  </si>
  <si>
    <t>SL avec all.Marathon</t>
  </si>
  <si>
    <r>
      <t xml:space="preserve">Ech 25' (footing+ppg+ld)
</t>
    </r>
    <r>
      <rPr>
        <b/>
        <sz val="8"/>
        <color indexed="10"/>
        <rFont val="Arial Narrow"/>
        <family val="2"/>
      </rPr>
      <t>2x5x500m</t>
    </r>
    <r>
      <rPr>
        <sz val="8"/>
        <color indexed="8"/>
        <rFont val="Arial Narrow"/>
        <family val="2"/>
      </rPr>
      <t xml:space="preserve"> 90%vma  r=1'20''
R=3' trot + Ra 5'</t>
    </r>
  </si>
  <si>
    <t xml:space="preserve">Footing 1h00'
65% vma </t>
  </si>
  <si>
    <t>Footing 40' souple</t>
  </si>
  <si>
    <r>
      <t>Footing 50' avec</t>
    </r>
    <r>
      <rPr>
        <b/>
        <sz val="8"/>
        <color indexed="10"/>
        <rFont val="Arial Narrow"/>
        <family val="2"/>
      </rPr>
      <t xml:space="preserve"> Acc.10x30"/30’’</t>
    </r>
  </si>
  <si>
    <t>SL Al. Semi/mara</t>
  </si>
  <si>
    <r>
      <t xml:space="preserve">Ech 25' (footing+ppg+ld)
Piste : </t>
    </r>
    <r>
      <rPr>
        <b/>
        <sz val="8"/>
        <color indexed="10"/>
        <rFont val="Arial Narrow"/>
        <family val="2"/>
      </rPr>
      <t>1500m</t>
    </r>
    <r>
      <rPr>
        <sz val="8"/>
        <color indexed="8"/>
        <rFont val="Arial Narrow"/>
        <family val="2"/>
      </rPr>
      <t xml:space="preserve"> all.semi + </t>
    </r>
    <r>
      <rPr>
        <b/>
        <sz val="8"/>
        <color indexed="10"/>
        <rFont val="Arial Narrow"/>
        <family val="2"/>
      </rPr>
      <t>7x300m</t>
    </r>
    <r>
      <rPr>
        <sz val="8"/>
        <color indexed="8"/>
        <rFont val="Arial Narrow"/>
        <family val="2"/>
      </rPr>
      <t xml:space="preserve"> (90%vma) R=2 r=100m 
 Ra 6'</t>
    </r>
  </si>
  <si>
    <r>
      <t xml:space="preserve">Footing 50' 65% vma
+  </t>
    </r>
    <r>
      <rPr>
        <b/>
        <sz val="8"/>
        <color indexed="10"/>
        <rFont val="Arial Narrow"/>
        <family val="0"/>
      </rPr>
      <t>2x15' Allure marathon</t>
    </r>
    <r>
      <rPr>
        <sz val="8"/>
        <color indexed="8"/>
        <rFont val="Arial Narrow"/>
        <family val="2"/>
      </rPr>
      <t xml:space="preserve">  r=5’ 
 + footing 15' </t>
    </r>
  </si>
  <si>
    <t>al. Marathon</t>
  </si>
  <si>
    <t>Rappel Allure (Mardi J-5)</t>
  </si>
  <si>
    <t>footing (jeudi)</t>
  </si>
  <si>
    <r>
      <t xml:space="preserve">Footing 20' + avec </t>
    </r>
    <r>
      <rPr>
        <b/>
        <sz val="8"/>
        <color indexed="10"/>
        <rFont val="Arial Narrow"/>
        <family val="0"/>
      </rPr>
      <t xml:space="preserve">2x4' all. Marathon </t>
    </r>
    <r>
      <rPr>
        <sz val="8"/>
        <color indexed="8"/>
        <rFont val="Arial Narrow"/>
        <family val="2"/>
      </rPr>
      <t>r=2' + footing 5'</t>
    </r>
  </si>
  <si>
    <r>
      <t xml:space="preserve">20' footing + </t>
    </r>
    <r>
      <rPr>
        <b/>
        <sz val="8"/>
        <color indexed="10"/>
        <rFont val="Arial Narrow"/>
        <family val="2"/>
      </rPr>
      <t xml:space="preserve">
14 km</t>
    </r>
    <r>
      <rPr>
        <sz val="8"/>
        <color indexed="8"/>
        <rFont val="Arial Narrow"/>
        <family val="2"/>
      </rPr>
      <t xml:space="preserve"> allure Cible marathon + </t>
    </r>
    <r>
      <rPr>
        <b/>
        <sz val="8"/>
        <color indexed="10"/>
        <rFont val="Arial Narrow"/>
        <family val="2"/>
      </rPr>
      <t xml:space="preserve"> 7km</t>
    </r>
    <r>
      <rPr>
        <sz val="8"/>
        <color indexed="8"/>
        <rFont val="Arial Narrow"/>
        <family val="2"/>
      </rPr>
      <t xml:space="preserve"> all. Semi + footing 10'</t>
    </r>
  </si>
  <si>
    <t>vma courte</t>
  </si>
  <si>
    <r>
      <t xml:space="preserve">Footing 50' avec </t>
    </r>
    <r>
      <rPr>
        <b/>
        <sz val="8"/>
        <color indexed="10"/>
        <rFont val="Arial Narrow"/>
        <family val="2"/>
      </rPr>
      <t>Acc.10x30"/30’’</t>
    </r>
  </si>
  <si>
    <t xml:space="preserve">Footing 50'  65% vma
</t>
  </si>
  <si>
    <r>
      <t xml:space="preserve">Footing 30' 
+  </t>
    </r>
    <r>
      <rPr>
        <b/>
        <sz val="8"/>
        <color indexed="10"/>
        <rFont val="Arial Narrow"/>
        <family val="0"/>
      </rPr>
      <t xml:space="preserve">10' </t>
    </r>
    <r>
      <rPr>
        <sz val="8"/>
        <color indexed="8"/>
        <rFont val="Arial Narrow"/>
        <family val="2"/>
      </rPr>
      <t>all. Semi +</t>
    </r>
    <r>
      <rPr>
        <b/>
        <sz val="8"/>
        <color indexed="10"/>
        <rFont val="Arial Narrow"/>
        <family val="0"/>
      </rPr>
      <t xml:space="preserve">20' </t>
    </r>
    <r>
      <rPr>
        <sz val="8"/>
        <color indexed="8"/>
        <rFont val="Arial Narrow"/>
        <family val="2"/>
      </rPr>
      <t xml:space="preserve">all.marathon  r=3’ 
 + footing 12' </t>
    </r>
  </si>
  <si>
    <t xml:space="preserve">Footing 1h15' 
65-70% vma </t>
  </si>
  <si>
    <t>Test - compét</t>
  </si>
  <si>
    <r>
      <t>Footing 52' 65% vma
+</t>
    </r>
    <r>
      <rPr>
        <b/>
        <sz val="8"/>
        <color indexed="10"/>
        <rFont val="Arial Narrow"/>
        <family val="2"/>
      </rPr>
      <t xml:space="preserve"> 5x4x3km al.marathon </t>
    </r>
    <r>
      <rPr>
        <sz val="8"/>
        <rFont val="Arial Narrow"/>
        <family val="2"/>
      </rPr>
      <t xml:space="preserve"> 
</t>
    </r>
    <r>
      <rPr>
        <sz val="8"/>
        <color indexed="8"/>
        <rFont val="Arial Narrow"/>
        <family val="2"/>
      </rPr>
      <t xml:space="preserve">r= 4' footing + footing 22' 65% vma </t>
    </r>
  </si>
  <si>
    <t xml:space="preserve">Footing 60'  65% vma </t>
  </si>
  <si>
    <r>
      <t xml:space="preserve">Footing 45' 65% vma
+ </t>
    </r>
    <r>
      <rPr>
        <b/>
        <sz val="8"/>
        <color indexed="10"/>
        <rFont val="Arial Narrow"/>
        <family val="2"/>
      </rPr>
      <t>2x5000 m</t>
    </r>
    <r>
      <rPr>
        <sz val="8"/>
        <rFont val="Arial Narrow"/>
        <family val="2"/>
      </rPr>
      <t xml:space="preserve"> all. marathon  
r= 4' +</t>
    </r>
    <r>
      <rPr>
        <b/>
        <sz val="8"/>
        <color indexed="10"/>
        <rFont val="Arial Narrow"/>
        <family val="2"/>
      </rPr>
      <t xml:space="preserve"> 1000m</t>
    </r>
    <r>
      <rPr>
        <sz val="8"/>
        <rFont val="Arial Narrow"/>
        <family val="2"/>
      </rPr>
      <t xml:space="preserve"> all. Semi  + footing 15' </t>
    </r>
  </si>
  <si>
    <r>
      <t xml:space="preserve">Footing 45' 65% vma
+ </t>
    </r>
    <r>
      <rPr>
        <b/>
        <sz val="8"/>
        <color indexed="10"/>
        <rFont val="Arial Narrow"/>
        <family val="0"/>
      </rPr>
      <t xml:space="preserve"> 5x4x3km al. marathon</t>
    </r>
    <r>
      <rPr>
        <sz val="8"/>
        <color indexed="8"/>
        <rFont val="Arial Narrow"/>
        <family val="2"/>
      </rPr>
      <t xml:space="preserve">
r= 4' footing + footing 17' </t>
    </r>
  </si>
  <si>
    <r>
      <t>Footing 37' 65% vma</t>
    </r>
    <r>
      <rPr>
        <sz val="8"/>
        <color indexed="10"/>
        <rFont val="Arial Narrow"/>
        <family val="2"/>
      </rPr>
      <t xml:space="preserve">
</t>
    </r>
    <r>
      <rPr>
        <sz val="8"/>
        <rFont val="Arial Narrow"/>
        <family val="2"/>
      </rPr>
      <t xml:space="preserve">+ </t>
    </r>
    <r>
      <rPr>
        <b/>
        <sz val="8"/>
        <color indexed="10"/>
        <rFont val="Arial Narrow"/>
        <family val="2"/>
      </rPr>
      <t>2x5000 m</t>
    </r>
    <r>
      <rPr>
        <sz val="8"/>
        <color indexed="10"/>
        <rFont val="Arial Narrow"/>
        <family val="2"/>
      </rPr>
      <t xml:space="preserve"> </t>
    </r>
    <r>
      <rPr>
        <sz val="8"/>
        <rFont val="Arial Narrow"/>
        <family val="2"/>
      </rPr>
      <t xml:space="preserve">all. marathon  </t>
    </r>
    <r>
      <rPr>
        <sz val="8"/>
        <color indexed="10"/>
        <rFont val="Arial Narrow"/>
        <family val="2"/>
      </rPr>
      <t xml:space="preserve">
</t>
    </r>
    <r>
      <rPr>
        <sz val="8"/>
        <rFont val="Arial Narrow"/>
        <family val="2"/>
      </rPr>
      <t>r= 4' +</t>
    </r>
    <r>
      <rPr>
        <sz val="8"/>
        <color indexed="10"/>
        <rFont val="Arial Narrow"/>
        <family val="2"/>
      </rPr>
      <t xml:space="preserve"> </t>
    </r>
    <r>
      <rPr>
        <b/>
        <sz val="8"/>
        <color indexed="10"/>
        <rFont val="Arial Narrow"/>
        <family val="2"/>
      </rPr>
      <t>1000m all. Semi</t>
    </r>
    <r>
      <rPr>
        <sz val="8"/>
        <color indexed="10"/>
        <rFont val="Arial Narrow"/>
        <family val="2"/>
      </rPr>
      <t xml:space="preserve"> </t>
    </r>
    <r>
      <rPr>
        <sz val="8"/>
        <rFont val="Arial Narrow"/>
        <family val="2"/>
      </rPr>
      <t xml:space="preserve"> + footing 10' </t>
    </r>
  </si>
  <si>
    <r>
      <t xml:space="preserve">40' footing + 
</t>
    </r>
    <r>
      <rPr>
        <b/>
        <sz val="8"/>
        <color indexed="10"/>
        <rFont val="Arial Narrow"/>
        <family val="2"/>
      </rPr>
      <t>14 km</t>
    </r>
    <r>
      <rPr>
        <sz val="8"/>
        <color indexed="8"/>
        <rFont val="Arial Narrow"/>
        <family val="2"/>
      </rPr>
      <t xml:space="preserve"> allure Cible marathon +  </t>
    </r>
    <r>
      <rPr>
        <b/>
        <sz val="8"/>
        <color indexed="10"/>
        <rFont val="Arial Narrow"/>
        <family val="2"/>
      </rPr>
      <t>7km</t>
    </r>
    <r>
      <rPr>
        <sz val="8"/>
        <color indexed="8"/>
        <rFont val="Arial Narrow"/>
        <family val="2"/>
      </rPr>
      <t xml:space="preserve"> all. Semi + footing 11'</t>
    </r>
  </si>
  <si>
    <r>
      <t xml:space="preserve">Footing 30' 
+  </t>
    </r>
    <r>
      <rPr>
        <b/>
        <sz val="8"/>
        <color indexed="10"/>
        <rFont val="Arial Narrow"/>
        <family val="2"/>
      </rPr>
      <t>10</t>
    </r>
    <r>
      <rPr>
        <sz val="8"/>
        <color indexed="8"/>
        <rFont val="Arial Narrow"/>
        <family val="2"/>
      </rPr>
      <t xml:space="preserve">' all. Semi + </t>
    </r>
    <r>
      <rPr>
        <b/>
        <sz val="8"/>
        <color indexed="10"/>
        <rFont val="Arial Narrow"/>
        <family val="2"/>
      </rPr>
      <t>20</t>
    </r>
    <r>
      <rPr>
        <sz val="8"/>
        <color indexed="8"/>
        <rFont val="Arial Narrow"/>
        <family val="2"/>
      </rPr>
      <t xml:space="preserve">' all.marathon  r=3’ 
 + footing 12'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</si>
</sst>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"/>
    <numFmt numFmtId="165" formatCode="h:mm:ss;@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i/>
      <sz val="11"/>
      <color indexed="8"/>
      <name val="Calibri"/>
      <family val="2"/>
    </font>
    <font>
      <sz val="8"/>
      <color indexed="32"/>
      <name val="Arial"/>
      <family val="2"/>
    </font>
    <font>
      <sz val="8"/>
      <color indexed="8"/>
      <name val="Arial Narrow"/>
      <family val="2"/>
    </font>
    <font>
      <u val="single"/>
      <sz val="8"/>
      <color indexed="8"/>
      <name val="Arial Narrow"/>
      <family val="2"/>
    </font>
    <font>
      <sz val="10.5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Arial"/>
      <family val="2"/>
    </font>
    <font>
      <b/>
      <i/>
      <sz val="8"/>
      <name val="Arial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indexed="20"/>
      <name val="Times New Roman"/>
      <family val="1"/>
    </font>
    <font>
      <b/>
      <sz val="7"/>
      <color indexed="20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32"/>
      <name val="Arial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sz val="8"/>
      <color indexed="18"/>
      <name val="Arial"/>
      <family val="2"/>
    </font>
    <font>
      <sz val="8"/>
      <color indexed="53"/>
      <name val="Arial Narrow"/>
      <family val="2"/>
    </font>
    <font>
      <b/>
      <sz val="7"/>
      <name val="Arial"/>
      <family val="2"/>
    </font>
    <font>
      <u val="single"/>
      <sz val="11.45"/>
      <color indexed="12"/>
      <name val="Calibri"/>
      <family val="2"/>
    </font>
    <font>
      <u val="single"/>
      <sz val="11.45"/>
      <color indexed="36"/>
      <name val="Calibri"/>
      <family val="2"/>
    </font>
    <font>
      <b/>
      <sz val="11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vertical="center" wrapText="1"/>
      <protection/>
    </xf>
    <xf numFmtId="0" fontId="5" fillId="3" borderId="2" xfId="0" applyFont="1" applyFill="1" applyBorder="1" applyAlignment="1" applyProtection="1">
      <alignment horizontal="center" vertical="center" wrapText="1"/>
      <protection/>
    </xf>
    <xf numFmtId="0" fontId="5" fillId="3" borderId="3" xfId="0" applyFont="1" applyFill="1" applyBorder="1" applyAlignment="1" applyProtection="1">
      <alignment horizontal="center" vertical="center" wrapText="1"/>
      <protection/>
    </xf>
    <xf numFmtId="0" fontId="6" fillId="4" borderId="4" xfId="0" applyFont="1" applyFill="1" applyBorder="1" applyAlignment="1">
      <alignment horizontal="center" vertical="center" wrapText="1"/>
    </xf>
    <xf numFmtId="21" fontId="6" fillId="0" borderId="5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21" fontId="6" fillId="0" borderId="6" xfId="0" applyNumberFormat="1" applyFont="1" applyFill="1" applyBorder="1" applyAlignment="1">
      <alignment horizontal="center" vertical="center" wrapText="1"/>
    </xf>
    <xf numFmtId="21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21" fontId="6" fillId="0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21" fontId="6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14" fillId="0" borderId="4" xfId="0" applyFont="1" applyBorder="1" applyAlignment="1">
      <alignment horizontal="center"/>
    </xf>
    <xf numFmtId="164" fontId="15" fillId="0" borderId="4" xfId="0" applyNumberFormat="1" applyFont="1" applyBorder="1" applyAlignment="1" applyProtection="1">
      <alignment horizontal="center"/>
      <protection hidden="1"/>
    </xf>
    <xf numFmtId="164" fontId="0" fillId="0" borderId="0" xfId="0" applyNumberFormat="1" applyAlignment="1">
      <alignment/>
    </xf>
    <xf numFmtId="0" fontId="13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/>
    </xf>
    <xf numFmtId="164" fontId="16" fillId="0" borderId="0" xfId="0" applyNumberFormat="1" applyFont="1" applyBorder="1" applyAlignment="1" applyProtection="1">
      <alignment horizontal="center"/>
      <protection hidden="1"/>
    </xf>
    <xf numFmtId="165" fontId="0" fillId="0" borderId="0" xfId="0" applyNumberFormat="1" applyAlignment="1">
      <alignment/>
    </xf>
    <xf numFmtId="0" fontId="11" fillId="0" borderId="0" xfId="0" applyFont="1" applyAlignment="1">
      <alignment horizontal="center" vertical="center"/>
    </xf>
    <xf numFmtId="0" fontId="17" fillId="5" borderId="12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8" fillId="5" borderId="14" xfId="0" applyFont="1" applyFill="1" applyBorder="1" applyAlignment="1">
      <alignment horizontal="center"/>
    </xf>
    <xf numFmtId="0" fontId="18" fillId="5" borderId="15" xfId="0" applyFont="1" applyFill="1" applyBorder="1" applyAlignment="1">
      <alignment horizontal="center"/>
    </xf>
    <xf numFmtId="164" fontId="19" fillId="0" borderId="4" xfId="0" applyNumberFormat="1" applyFont="1" applyBorder="1" applyAlignment="1" applyProtection="1">
      <alignment horizontal="center"/>
      <protection hidden="1"/>
    </xf>
    <xf numFmtId="0" fontId="21" fillId="5" borderId="16" xfId="0" applyFont="1" applyFill="1" applyBorder="1" applyAlignment="1">
      <alignment horizontal="center"/>
    </xf>
    <xf numFmtId="0" fontId="21" fillId="5" borderId="17" xfId="0" applyFont="1" applyFill="1" applyBorder="1" applyAlignment="1">
      <alignment horizontal="center"/>
    </xf>
    <xf numFmtId="0" fontId="21" fillId="5" borderId="18" xfId="0" applyFont="1" applyFill="1" applyBorder="1" applyAlignment="1">
      <alignment horizontal="center"/>
    </xf>
    <xf numFmtId="0" fontId="22" fillId="0" borderId="19" xfId="0" applyFont="1" applyBorder="1" applyAlignment="1">
      <alignment horizontal="center"/>
    </xf>
    <xf numFmtId="1" fontId="23" fillId="0" borderId="20" xfId="0" applyNumberFormat="1" applyFont="1" applyBorder="1" applyAlignment="1">
      <alignment horizontal="center"/>
    </xf>
    <xf numFmtId="1" fontId="23" fillId="0" borderId="21" xfId="0" applyNumberFormat="1" applyFont="1" applyBorder="1" applyAlignment="1">
      <alignment horizontal="center"/>
    </xf>
    <xf numFmtId="1" fontId="23" fillId="0" borderId="19" xfId="0" applyNumberFormat="1" applyFont="1" applyBorder="1" applyAlignment="1">
      <alignment horizontal="center"/>
    </xf>
    <xf numFmtId="0" fontId="21" fillId="5" borderId="22" xfId="0" applyFont="1" applyFill="1" applyBorder="1" applyAlignment="1">
      <alignment horizontal="center"/>
    </xf>
    <xf numFmtId="0" fontId="22" fillId="0" borderId="23" xfId="0" applyFont="1" applyBorder="1" applyAlignment="1">
      <alignment horizontal="center"/>
    </xf>
    <xf numFmtId="1" fontId="23" fillId="0" borderId="24" xfId="0" applyNumberFormat="1" applyFont="1" applyBorder="1" applyAlignment="1">
      <alignment horizontal="center"/>
    </xf>
    <xf numFmtId="1" fontId="23" fillId="0" borderId="4" xfId="0" applyNumberFormat="1" applyFont="1" applyBorder="1" applyAlignment="1">
      <alignment horizontal="center"/>
    </xf>
    <xf numFmtId="1" fontId="23" fillId="0" borderId="23" xfId="0" applyNumberFormat="1" applyFont="1" applyBorder="1" applyAlignment="1">
      <alignment horizontal="center"/>
    </xf>
    <xf numFmtId="0" fontId="21" fillId="5" borderId="25" xfId="0" applyFont="1" applyFill="1" applyBorder="1" applyAlignment="1">
      <alignment horizontal="center"/>
    </xf>
    <xf numFmtId="0" fontId="22" fillId="0" borderId="26" xfId="0" applyFont="1" applyBorder="1" applyAlignment="1">
      <alignment horizontal="center"/>
    </xf>
    <xf numFmtId="1" fontId="23" fillId="0" borderId="27" xfId="0" applyNumberFormat="1" applyFont="1" applyBorder="1" applyAlignment="1">
      <alignment horizontal="center"/>
    </xf>
    <xf numFmtId="1" fontId="23" fillId="0" borderId="28" xfId="0" applyNumberFormat="1" applyFont="1" applyBorder="1" applyAlignment="1">
      <alignment horizontal="center"/>
    </xf>
    <xf numFmtId="1" fontId="23" fillId="0" borderId="26" xfId="0" applyNumberFormat="1" applyFont="1" applyBorder="1" applyAlignment="1">
      <alignment horizontal="center"/>
    </xf>
    <xf numFmtId="0" fontId="25" fillId="2" borderId="13" xfId="0" applyFont="1" applyFill="1" applyBorder="1" applyAlignment="1" applyProtection="1">
      <alignment horizontal="center" vertical="center" wrapText="1"/>
      <protection/>
    </xf>
    <xf numFmtId="0" fontId="6" fillId="4" borderId="13" xfId="0" applyFont="1" applyFill="1" applyBorder="1" applyAlignment="1">
      <alignment horizontal="center" vertical="center" wrapText="1"/>
    </xf>
    <xf numFmtId="21" fontId="6" fillId="0" borderId="24" xfId="0" applyNumberFormat="1" applyFont="1" applyFill="1" applyBorder="1" applyAlignment="1">
      <alignment vertical="center" wrapText="1"/>
    </xf>
    <xf numFmtId="21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1" fontId="6" fillId="0" borderId="0" xfId="0" applyNumberFormat="1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0" fillId="6" borderId="29" xfId="0" applyFill="1" applyBorder="1" applyAlignment="1">
      <alignment/>
    </xf>
    <xf numFmtId="0" fontId="6" fillId="3" borderId="1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0" fillId="6" borderId="24" xfId="0" applyFill="1" applyBorder="1" applyAlignment="1">
      <alignment/>
    </xf>
    <xf numFmtId="0" fontId="6" fillId="3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21" fontId="6" fillId="0" borderId="3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21" fontId="6" fillId="0" borderId="33" xfId="0" applyNumberFormat="1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21" fontId="6" fillId="0" borderId="32" xfId="0" applyNumberFormat="1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/>
    </xf>
    <xf numFmtId="164" fontId="12" fillId="5" borderId="3" xfId="0" applyNumberFormat="1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0" fillId="7" borderId="35" xfId="0" applyFont="1" applyFill="1" applyBorder="1" applyAlignment="1">
      <alignment horizontal="center"/>
    </xf>
    <xf numFmtId="0" fontId="10" fillId="7" borderId="36" xfId="0" applyFont="1" applyFill="1" applyBorder="1" applyAlignment="1" applyProtection="1">
      <alignment horizontal="center"/>
      <protection locked="0"/>
    </xf>
    <xf numFmtId="0" fontId="10" fillId="7" borderId="36" xfId="0" applyFont="1" applyFill="1" applyBorder="1" applyAlignment="1">
      <alignment horizontal="center"/>
    </xf>
    <xf numFmtId="0" fontId="9" fillId="7" borderId="37" xfId="0" applyFont="1" applyFill="1" applyBorder="1" applyAlignment="1">
      <alignment horizontal="center"/>
    </xf>
    <xf numFmtId="0" fontId="10" fillId="7" borderId="38" xfId="0" applyFont="1" applyFill="1" applyBorder="1" applyAlignment="1" applyProtection="1">
      <alignment horizontal="center"/>
      <protection locked="0"/>
    </xf>
    <xf numFmtId="0" fontId="12" fillId="5" borderId="11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34" fillId="5" borderId="34" xfId="0" applyFont="1" applyFill="1" applyBorder="1" applyAlignment="1">
      <alignment horizontal="center"/>
    </xf>
    <xf numFmtId="0" fontId="18" fillId="5" borderId="39" xfId="0" applyFont="1" applyFill="1" applyBorder="1" applyAlignment="1">
      <alignment horizontal="center"/>
    </xf>
    <xf numFmtId="164" fontId="19" fillId="0" borderId="24" xfId="0" applyNumberFormat="1" applyFont="1" applyBorder="1" applyAlignment="1" applyProtection="1">
      <alignment horizontal="center"/>
      <protection hidden="1"/>
    </xf>
    <xf numFmtId="0" fontId="17" fillId="5" borderId="40" xfId="0" applyFont="1" applyFill="1" applyBorder="1" applyAlignment="1">
      <alignment horizontal="center"/>
    </xf>
    <xf numFmtId="0" fontId="18" fillId="5" borderId="41" xfId="0" applyFont="1" applyFill="1" applyBorder="1" applyAlignment="1">
      <alignment horizontal="center"/>
    </xf>
    <xf numFmtId="0" fontId="18" fillId="5" borderId="42" xfId="0" applyFont="1" applyFill="1" applyBorder="1" applyAlignment="1">
      <alignment horizontal="center"/>
    </xf>
    <xf numFmtId="0" fontId="21" fillId="5" borderId="43" xfId="0" applyFont="1" applyFill="1" applyBorder="1" applyAlignment="1">
      <alignment horizontal="center"/>
    </xf>
    <xf numFmtId="0" fontId="21" fillId="5" borderId="44" xfId="0" applyFont="1" applyFill="1" applyBorder="1" applyAlignment="1">
      <alignment horizontal="center"/>
    </xf>
    <xf numFmtId="0" fontId="21" fillId="5" borderId="34" xfId="0" applyFont="1" applyFill="1" applyBorder="1" applyAlignment="1">
      <alignment horizontal="center"/>
    </xf>
    <xf numFmtId="0" fontId="12" fillId="5" borderId="34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21" fontId="6" fillId="0" borderId="38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8" borderId="45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1" fontId="6" fillId="0" borderId="3" xfId="0" applyNumberFormat="1" applyFont="1" applyFill="1" applyBorder="1" applyAlignment="1">
      <alignment horizontal="center" vertical="center" wrapText="1"/>
    </xf>
    <xf numFmtId="0" fontId="25" fillId="2" borderId="46" xfId="0" applyFont="1" applyFill="1" applyBorder="1" applyAlignment="1" applyProtection="1">
      <alignment horizontal="center" vertical="center" wrapText="1"/>
      <protection/>
    </xf>
    <xf numFmtId="0" fontId="6" fillId="3" borderId="46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21" fontId="6" fillId="0" borderId="48" xfId="0" applyNumberFormat="1" applyFont="1" applyFill="1" applyBorder="1" applyAlignment="1">
      <alignment horizontal="center" vertical="center" wrapText="1"/>
    </xf>
    <xf numFmtId="21" fontId="6" fillId="0" borderId="49" xfId="0" applyNumberFormat="1" applyFont="1" applyFill="1" applyBorder="1" applyAlignment="1">
      <alignment horizontal="center" vertical="center" wrapText="1"/>
    </xf>
    <xf numFmtId="0" fontId="32" fillId="9" borderId="50" xfId="0" applyFont="1" applyFill="1" applyBorder="1" applyAlignment="1" applyProtection="1">
      <alignment horizontal="center" vertical="center" wrapText="1"/>
      <protection/>
    </xf>
    <xf numFmtId="0" fontId="32" fillId="9" borderId="51" xfId="0" applyFont="1" applyFill="1" applyBorder="1" applyAlignment="1" applyProtection="1">
      <alignment horizontal="center" vertical="center" wrapText="1"/>
      <protection/>
    </xf>
    <xf numFmtId="0" fontId="32" fillId="9" borderId="52" xfId="0" applyFont="1" applyFill="1" applyBorder="1" applyAlignment="1" applyProtection="1">
      <alignment horizontal="center" vertical="center" wrapText="1"/>
      <protection/>
    </xf>
    <xf numFmtId="0" fontId="0" fillId="8" borderId="32" xfId="0" applyFill="1" applyBorder="1" applyAlignment="1">
      <alignment horizontal="center"/>
    </xf>
    <xf numFmtId="0" fontId="0" fillId="8" borderId="53" xfId="0" applyFill="1" applyBorder="1" applyAlignment="1">
      <alignment horizontal="center"/>
    </xf>
    <xf numFmtId="0" fontId="5" fillId="3" borderId="6" xfId="0" applyFont="1" applyFill="1" applyBorder="1" applyAlignment="1" applyProtection="1">
      <alignment horizontal="center" vertical="center" wrapText="1"/>
      <protection/>
    </xf>
    <xf numFmtId="0" fontId="5" fillId="3" borderId="11" xfId="0" applyFont="1" applyFill="1" applyBorder="1" applyAlignment="1" applyProtection="1">
      <alignment horizontal="center" vertical="center" wrapText="1"/>
      <protection/>
    </xf>
    <xf numFmtId="21" fontId="7" fillId="0" borderId="54" xfId="0" applyNumberFormat="1" applyFont="1" applyFill="1" applyBorder="1" applyAlignment="1">
      <alignment horizontal="center" vertical="center" wrapText="1"/>
    </xf>
    <xf numFmtId="21" fontId="7" fillId="0" borderId="55" xfId="0" applyNumberFormat="1" applyFont="1" applyFill="1" applyBorder="1" applyAlignment="1">
      <alignment horizontal="center" vertical="center" wrapText="1"/>
    </xf>
    <xf numFmtId="21" fontId="7" fillId="0" borderId="56" xfId="0" applyNumberFormat="1" applyFont="1" applyFill="1" applyBorder="1" applyAlignment="1">
      <alignment horizontal="center" vertical="center" wrapText="1"/>
    </xf>
    <xf numFmtId="21" fontId="7" fillId="0" borderId="57" xfId="0" applyNumberFormat="1" applyFont="1" applyFill="1" applyBorder="1" applyAlignment="1">
      <alignment horizontal="center" vertical="center" wrapText="1"/>
    </xf>
    <xf numFmtId="0" fontId="10" fillId="7" borderId="58" xfId="0" applyFont="1" applyFill="1" applyBorder="1" applyAlignment="1">
      <alignment horizontal="center"/>
    </xf>
    <xf numFmtId="0" fontId="20" fillId="7" borderId="59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8" fillId="0" borderId="60" xfId="0" applyFont="1" applyBorder="1" applyAlignment="1">
      <alignment horizontal="center" vertical="top" wrapText="1"/>
    </xf>
    <xf numFmtId="0" fontId="8" fillId="0" borderId="61" xfId="0" applyFont="1" applyBorder="1" applyAlignment="1">
      <alignment horizontal="center" vertical="top" wrapText="1"/>
    </xf>
    <xf numFmtId="21" fontId="7" fillId="0" borderId="0" xfId="0" applyNumberFormat="1" applyFont="1" applyFill="1" applyBorder="1" applyAlignment="1">
      <alignment horizontal="center" vertical="center" wrapText="1"/>
    </xf>
    <xf numFmtId="21" fontId="7" fillId="0" borderId="62" xfId="0" applyNumberFormat="1" applyFont="1" applyFill="1" applyBorder="1" applyAlignment="1">
      <alignment horizontal="center" vertical="center" wrapText="1"/>
    </xf>
    <xf numFmtId="21" fontId="7" fillId="0" borderId="63" xfId="0" applyNumberFormat="1" applyFont="1" applyFill="1" applyBorder="1" applyAlignment="1">
      <alignment horizontal="center" vertical="center" wrapText="1"/>
    </xf>
    <xf numFmtId="21" fontId="7" fillId="0" borderId="64" xfId="0" applyNumberFormat="1" applyFont="1" applyFill="1" applyBorder="1" applyAlignment="1">
      <alignment horizontal="center" vertical="center" wrapText="1"/>
    </xf>
    <xf numFmtId="21" fontId="7" fillId="0" borderId="65" xfId="0" applyNumberFormat="1" applyFont="1" applyFill="1" applyBorder="1" applyAlignment="1">
      <alignment horizontal="center" vertical="center" wrapText="1"/>
    </xf>
    <xf numFmtId="0" fontId="4" fillId="6" borderId="59" xfId="0" applyFont="1" applyFill="1" applyBorder="1" applyAlignment="1">
      <alignment horizontal="center"/>
    </xf>
    <xf numFmtId="0" fontId="5" fillId="2" borderId="7" xfId="0" applyFont="1" applyFill="1" applyBorder="1" applyAlignment="1" applyProtection="1">
      <alignment horizontal="center" vertical="center" wrapText="1"/>
      <protection/>
    </xf>
    <xf numFmtId="0" fontId="5" fillId="2" borderId="13" xfId="0" applyFont="1" applyFill="1" applyBorder="1" applyAlignment="1" applyProtection="1">
      <alignment horizontal="center" vertical="center" wrapText="1"/>
      <protection/>
    </xf>
    <xf numFmtId="21" fontId="7" fillId="0" borderId="9" xfId="0" applyNumberFormat="1" applyFont="1" applyFill="1" applyBorder="1" applyAlignment="1">
      <alignment horizontal="center" vertical="center" wrapText="1"/>
    </xf>
    <xf numFmtId="21" fontId="6" fillId="0" borderId="6" xfId="0" applyNumberFormat="1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/>
    </xf>
    <xf numFmtId="0" fontId="0" fillId="6" borderId="58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1" fontId="6" fillId="0" borderId="4" xfId="0" applyNumberFormat="1" applyFont="1" applyFill="1" applyBorder="1" applyAlignment="1">
      <alignment horizontal="center" vertical="center" wrapText="1"/>
    </xf>
    <xf numFmtId="21" fontId="6" fillId="0" borderId="5" xfId="0" applyNumberFormat="1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/>
    </xf>
    <xf numFmtId="0" fontId="32" fillId="2" borderId="13" xfId="0" applyFont="1" applyFill="1" applyBorder="1" applyAlignment="1" applyProtection="1">
      <alignment horizontal="center" vertical="center" wrapText="1"/>
      <protection/>
    </xf>
    <xf numFmtId="0" fontId="32" fillId="2" borderId="7" xfId="0" applyFont="1" applyFill="1" applyBorder="1" applyAlignment="1" applyProtection="1">
      <alignment horizontal="center" vertical="center" wrapText="1"/>
      <protection/>
    </xf>
    <xf numFmtId="0" fontId="32" fillId="2" borderId="4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6" fillId="4" borderId="4" xfId="0" applyFont="1" applyFill="1" applyBorder="1" applyAlignment="1">
      <alignment horizontal="center" vertical="center" wrapText="1"/>
    </xf>
    <xf numFmtId="21" fontId="6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21" fontId="6" fillId="0" borderId="0" xfId="0" applyNumberFormat="1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 applyProtection="1">
      <alignment horizontal="center" vertical="center" wrapText="1"/>
      <protection/>
    </xf>
    <xf numFmtId="0" fontId="26" fillId="0" borderId="4" xfId="0" applyFont="1" applyFill="1" applyBorder="1" applyAlignment="1" applyProtection="1">
      <alignment horizontal="center" vertical="center" wrapText="1"/>
      <protection/>
    </xf>
    <xf numFmtId="0" fontId="32" fillId="9" borderId="66" xfId="0" applyFont="1" applyFill="1" applyBorder="1" applyAlignment="1" applyProtection="1">
      <alignment horizontal="center" vertical="center" wrapText="1"/>
      <protection/>
    </xf>
    <xf numFmtId="0" fontId="6" fillId="3" borderId="4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21" fontId="6" fillId="0" borderId="13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9" fillId="0" borderId="71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2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21" fontId="6" fillId="0" borderId="32" xfId="0" applyNumberFormat="1" applyFont="1" applyFill="1" applyBorder="1" applyAlignment="1">
      <alignment horizontal="center" vertical="center" wrapText="1"/>
    </xf>
    <xf numFmtId="21" fontId="6" fillId="0" borderId="53" xfId="0" applyNumberFormat="1" applyFont="1" applyFill="1" applyBorder="1" applyAlignment="1">
      <alignment horizontal="center" vertical="center" wrapText="1"/>
    </xf>
    <xf numFmtId="0" fontId="6" fillId="3" borderId="73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24" fillId="6" borderId="74" xfId="0" applyFont="1" applyFill="1" applyBorder="1" applyAlignment="1">
      <alignment horizontal="center" vertical="center"/>
    </xf>
    <xf numFmtId="0" fontId="24" fillId="6" borderId="75" xfId="0" applyFont="1" applyFill="1" applyBorder="1" applyAlignment="1">
      <alignment horizontal="center" vertical="center"/>
    </xf>
    <xf numFmtId="0" fontId="24" fillId="6" borderId="76" xfId="0" applyFont="1" applyFill="1" applyBorder="1" applyAlignment="1">
      <alignment horizontal="center" vertical="center"/>
    </xf>
    <xf numFmtId="0" fontId="32" fillId="2" borderId="2" xfId="0" applyFont="1" applyFill="1" applyBorder="1" applyAlignment="1" applyProtection="1">
      <alignment horizontal="center" vertical="center" wrapText="1"/>
      <protection/>
    </xf>
    <xf numFmtId="0" fontId="32" fillId="2" borderId="71" xfId="0" applyFont="1" applyFill="1" applyBorder="1" applyAlignment="1" applyProtection="1">
      <alignment horizontal="center" vertical="center" wrapText="1"/>
      <protection/>
    </xf>
    <xf numFmtId="0" fontId="24" fillId="6" borderId="35" xfId="0" applyFont="1" applyFill="1" applyBorder="1" applyAlignment="1">
      <alignment horizontal="center" vertical="center"/>
    </xf>
    <xf numFmtId="0" fontId="24" fillId="6" borderId="36" xfId="0" applyFont="1" applyFill="1" applyBorder="1" applyAlignment="1">
      <alignment horizontal="center" vertical="center"/>
    </xf>
    <xf numFmtId="0" fontId="24" fillId="6" borderId="38" xfId="0" applyFont="1" applyFill="1" applyBorder="1" applyAlignment="1">
      <alignment horizontal="center" vertic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Titre 1" xfId="22"/>
    <cellStyle name="Titre 2" xfId="23"/>
    <cellStyle name="Titre 3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E3E3E3"/>
      <rgbColor rgb="001D2FBE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13</xdr:row>
      <xdr:rowOff>38100</xdr:rowOff>
    </xdr:from>
    <xdr:to>
      <xdr:col>10</xdr:col>
      <xdr:colOff>352425</xdr:colOff>
      <xdr:row>19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3038475"/>
          <a:ext cx="22479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704850</xdr:colOff>
      <xdr:row>20</xdr:row>
      <xdr:rowOff>0</xdr:rowOff>
    </xdr:from>
    <xdr:to>
      <xdr:col>9</xdr:col>
      <xdr:colOff>600075</xdr:colOff>
      <xdr:row>25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4257675"/>
          <a:ext cx="124777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13</xdr:row>
      <xdr:rowOff>47625</xdr:rowOff>
    </xdr:from>
    <xdr:to>
      <xdr:col>10</xdr:col>
      <xdr:colOff>447675</xdr:colOff>
      <xdr:row>19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933700"/>
          <a:ext cx="2686050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142875</xdr:colOff>
      <xdr:row>20</xdr:row>
      <xdr:rowOff>28575</xdr:rowOff>
    </xdr:from>
    <xdr:to>
      <xdr:col>9</xdr:col>
      <xdr:colOff>647700</xdr:colOff>
      <xdr:row>25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4248150"/>
          <a:ext cx="12763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pie%20de%20ZATOPEK_PREPARATION_20KM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Etalonnage"/>
      <sheetName val="20 Km 5 ent."/>
      <sheetName val="20 Km 4 ent."/>
      <sheetName val="20 Km 3 ent."/>
      <sheetName val="constantes"/>
      <sheetName val="V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104" zoomScaleNormal="104" workbookViewId="0" topLeftCell="A1">
      <selection activeCell="R4" sqref="R4"/>
    </sheetView>
  </sheetViews>
  <sheetFormatPr defaultColWidth="11.421875" defaultRowHeight="15"/>
  <cols>
    <col min="1" max="1" width="6.421875" style="0" customWidth="1"/>
    <col min="2" max="2" width="14.421875" style="0" customWidth="1"/>
    <col min="3" max="5" width="11.57421875" style="0" customWidth="1"/>
    <col min="6" max="6" width="10.28125" style="0" customWidth="1"/>
    <col min="7" max="7" width="7.28125" style="0" customWidth="1"/>
    <col min="8" max="8" width="11.57421875" style="0" customWidth="1"/>
    <col min="9" max="9" width="8.7109375" style="0" customWidth="1"/>
    <col min="10" max="10" width="9.28125" style="0" customWidth="1"/>
    <col min="11" max="11" width="7.00390625" style="0" customWidth="1"/>
    <col min="12" max="12" width="11.140625" style="0" customWidth="1"/>
    <col min="13" max="13" width="10.421875" style="0" customWidth="1"/>
    <col min="14" max="14" width="6.57421875" style="0" customWidth="1"/>
    <col min="15" max="16384" width="11.57421875" style="0" customWidth="1"/>
  </cols>
  <sheetData>
    <row r="1" spans="1:13" ht="1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5.75" customHeight="1">
      <c r="A2" s="138" t="s">
        <v>1</v>
      </c>
      <c r="B2" s="138"/>
      <c r="C2" s="138"/>
      <c r="D2" s="138"/>
      <c r="E2" s="138"/>
      <c r="F2" s="138"/>
      <c r="G2" s="139" t="s">
        <v>2</v>
      </c>
      <c r="H2" s="139"/>
      <c r="I2" s="139"/>
      <c r="J2" s="1"/>
      <c r="K2" s="139" t="s">
        <v>3</v>
      </c>
      <c r="L2" s="139"/>
      <c r="M2" s="139"/>
    </row>
    <row r="3" spans="1:13" ht="15.75" customHeight="1">
      <c r="A3" s="2" t="s">
        <v>4</v>
      </c>
      <c r="B3" s="3" t="s">
        <v>5</v>
      </c>
      <c r="C3" s="118" t="s">
        <v>6</v>
      </c>
      <c r="D3" s="118"/>
      <c r="E3" s="118"/>
      <c r="F3" s="118"/>
      <c r="G3" s="3" t="s">
        <v>4</v>
      </c>
      <c r="H3" s="3" t="s">
        <v>5</v>
      </c>
      <c r="I3" s="119" t="s">
        <v>6</v>
      </c>
      <c r="J3" s="119"/>
      <c r="K3" s="3" t="s">
        <v>4</v>
      </c>
      <c r="L3" s="3" t="s">
        <v>5</v>
      </c>
      <c r="M3" s="3" t="s">
        <v>7</v>
      </c>
    </row>
    <row r="4" spans="1:13" ht="21.75" customHeight="1">
      <c r="A4" s="4" t="s">
        <v>8</v>
      </c>
      <c r="B4" s="5" t="s">
        <v>9</v>
      </c>
      <c r="C4" s="120" t="s">
        <v>10</v>
      </c>
      <c r="D4" s="121"/>
      <c r="E4" s="121"/>
      <c r="F4" s="122"/>
      <c r="G4" s="73" t="s">
        <v>11</v>
      </c>
      <c r="H4" s="6" t="s">
        <v>12</v>
      </c>
      <c r="I4" s="140" t="s">
        <v>13</v>
      </c>
      <c r="J4" s="140"/>
      <c r="K4" s="4" t="s">
        <v>14</v>
      </c>
      <c r="L4" s="7" t="s">
        <v>15</v>
      </c>
      <c r="M4" s="141" t="s">
        <v>16</v>
      </c>
    </row>
    <row r="5" spans="1:13" ht="21.75" customHeight="1">
      <c r="A5" s="4" t="s">
        <v>17</v>
      </c>
      <c r="B5" s="5" t="s">
        <v>18</v>
      </c>
      <c r="C5" s="123"/>
      <c r="D5" s="132"/>
      <c r="E5" s="132"/>
      <c r="F5" s="133"/>
      <c r="G5" s="73" t="s">
        <v>19</v>
      </c>
      <c r="H5" s="6" t="s">
        <v>20</v>
      </c>
      <c r="I5" s="140"/>
      <c r="J5" s="140"/>
      <c r="K5" s="4" t="s">
        <v>21</v>
      </c>
      <c r="L5" s="7" t="s">
        <v>22</v>
      </c>
      <c r="M5" s="141"/>
    </row>
    <row r="6" spans="1:13" ht="21.75" customHeight="1">
      <c r="A6" s="4" t="s">
        <v>23</v>
      </c>
      <c r="B6" s="5" t="s">
        <v>24</v>
      </c>
      <c r="C6" s="123"/>
      <c r="D6" s="132"/>
      <c r="E6" s="132"/>
      <c r="F6" s="133"/>
      <c r="G6" s="73" t="s">
        <v>25</v>
      </c>
      <c r="H6" s="6" t="s">
        <v>26</v>
      </c>
      <c r="I6" s="140"/>
      <c r="J6" s="140"/>
      <c r="K6" s="4" t="s">
        <v>27</v>
      </c>
      <c r="L6" s="7" t="s">
        <v>28</v>
      </c>
      <c r="M6" s="141"/>
    </row>
    <row r="7" spans="1:13" ht="21" customHeight="1">
      <c r="A7" s="4" t="s">
        <v>29</v>
      </c>
      <c r="B7" s="9" t="s">
        <v>30</v>
      </c>
      <c r="C7" s="123"/>
      <c r="D7" s="132"/>
      <c r="E7" s="132"/>
      <c r="F7" s="133"/>
      <c r="G7" s="73" t="s">
        <v>31</v>
      </c>
      <c r="H7" s="6" t="s">
        <v>32</v>
      </c>
      <c r="I7" s="140"/>
      <c r="J7" s="140"/>
      <c r="K7" s="10"/>
      <c r="L7" s="11"/>
      <c r="M7" s="141"/>
    </row>
    <row r="8" spans="1:13" ht="15">
      <c r="A8" s="12" t="s">
        <v>33</v>
      </c>
      <c r="B8" s="9" t="s">
        <v>34</v>
      </c>
      <c r="C8" s="123"/>
      <c r="D8" s="132"/>
      <c r="E8" s="132"/>
      <c r="F8" s="133"/>
      <c r="G8" s="73" t="s">
        <v>35</v>
      </c>
      <c r="H8" s="13" t="s">
        <v>36</v>
      </c>
      <c r="I8" s="140"/>
      <c r="J8" s="140"/>
      <c r="K8" s="14"/>
      <c r="L8" s="15"/>
      <c r="M8" s="141"/>
    </row>
    <row r="9" spans="1:13" ht="21.75" customHeight="1">
      <c r="A9" s="17" t="s">
        <v>37</v>
      </c>
      <c r="B9" s="16" t="s">
        <v>38</v>
      </c>
      <c r="C9" s="123"/>
      <c r="D9" s="132"/>
      <c r="E9" s="132"/>
      <c r="F9" s="133"/>
      <c r="G9" s="142" t="s">
        <v>39</v>
      </c>
      <c r="H9" s="143"/>
      <c r="I9" s="143"/>
      <c r="J9" s="143"/>
      <c r="K9" s="143"/>
      <c r="L9" s="143"/>
      <c r="M9" s="143"/>
    </row>
    <row r="10" spans="1:13" ht="21.75" customHeight="1">
      <c r="A10" s="74" t="s">
        <v>40</v>
      </c>
      <c r="B10" s="75" t="s">
        <v>41</v>
      </c>
      <c r="C10" s="123"/>
      <c r="D10" s="132"/>
      <c r="E10" s="132"/>
      <c r="F10" s="133"/>
      <c r="G10" s="130" t="s">
        <v>164</v>
      </c>
      <c r="H10" s="131"/>
      <c r="I10" s="131"/>
      <c r="J10" s="131"/>
      <c r="K10" s="131"/>
      <c r="L10" s="131"/>
      <c r="M10" s="131"/>
    </row>
    <row r="11" spans="1:13" ht="21.75" customHeight="1">
      <c r="A11" s="55"/>
      <c r="B11" s="54"/>
      <c r="C11" s="134"/>
      <c r="D11" s="135"/>
      <c r="E11" s="135"/>
      <c r="F11" s="136"/>
      <c r="G11" s="130"/>
      <c r="H11" s="131"/>
      <c r="I11" s="131"/>
      <c r="J11" s="131"/>
      <c r="K11" s="131"/>
      <c r="L11" s="131"/>
      <c r="M11" s="131"/>
    </row>
    <row r="12" ht="8.25" customHeight="1" thickBot="1"/>
    <row r="13" spans="1:14" ht="15" customHeight="1">
      <c r="A13" s="19"/>
      <c r="B13" s="79" t="s">
        <v>42</v>
      </c>
      <c r="C13" s="80">
        <v>15</v>
      </c>
      <c r="D13" s="81" t="s">
        <v>43</v>
      </c>
      <c r="E13" s="82" t="s">
        <v>44</v>
      </c>
      <c r="F13" s="81" t="s">
        <v>45</v>
      </c>
      <c r="G13" s="80">
        <v>185</v>
      </c>
      <c r="H13" s="81" t="s">
        <v>46</v>
      </c>
      <c r="I13" s="83">
        <v>55</v>
      </c>
      <c r="J13" s="20"/>
      <c r="K13" s="20"/>
      <c r="L13" s="113" t="s">
        <v>163</v>
      </c>
      <c r="M13" s="114"/>
      <c r="N13" s="115"/>
    </row>
    <row r="14" spans="2:14" ht="15">
      <c r="B14" s="86" t="s">
        <v>47</v>
      </c>
      <c r="C14" s="84" t="s">
        <v>48</v>
      </c>
      <c r="D14" s="76" t="s">
        <v>49</v>
      </c>
      <c r="E14" s="77" t="s">
        <v>50</v>
      </c>
      <c r="F14" s="78" t="s">
        <v>51</v>
      </c>
      <c r="G14" s="76" t="s">
        <v>52</v>
      </c>
      <c r="L14" s="100" t="s">
        <v>161</v>
      </c>
      <c r="M14" s="116" t="s">
        <v>162</v>
      </c>
      <c r="N14" s="117"/>
    </row>
    <row r="15" spans="1:14" ht="15" customHeight="1">
      <c r="A15" s="126"/>
      <c r="B15" s="85" t="s">
        <v>53</v>
      </c>
      <c r="C15" s="21">
        <v>50</v>
      </c>
      <c r="D15" s="21">
        <f aca="true" t="shared" si="0" ref="D15:D25">$C$13*$C15/100</f>
        <v>7.5</v>
      </c>
      <c r="E15" s="22">
        <f aca="true" t="shared" si="1" ref="E15:E25">((1000*0.04167)/($C$13*10*$C15))</f>
        <v>0.005556</v>
      </c>
      <c r="F15" s="22">
        <f aca="true" t="shared" si="2" ref="F15:F25">((100*0.04167)/($C$13*10*$C15))</f>
        <v>0.0005556</v>
      </c>
      <c r="G15" s="21">
        <f>((G13-I13)*C15/100)+I13</f>
        <v>120</v>
      </c>
      <c r="J15" s="23"/>
      <c r="L15" s="101">
        <v>13</v>
      </c>
      <c r="M15" s="129">
        <v>60</v>
      </c>
      <c r="N15" s="129"/>
    </row>
    <row r="16" spans="1:14" ht="15">
      <c r="A16" s="126"/>
      <c r="B16" s="24" t="s">
        <v>54</v>
      </c>
      <c r="C16" s="21">
        <v>65</v>
      </c>
      <c r="D16" s="21">
        <f t="shared" si="0"/>
        <v>9.75</v>
      </c>
      <c r="E16" s="22">
        <f t="shared" si="1"/>
        <v>0.004273846153846154</v>
      </c>
      <c r="F16" s="22">
        <f t="shared" si="2"/>
        <v>0.0004273846153846154</v>
      </c>
      <c r="G16" s="21">
        <f>((G13-I13)*C16/100)+I13</f>
        <v>139.5</v>
      </c>
      <c r="H16" s="23"/>
      <c r="J16" s="23"/>
      <c r="L16" s="101">
        <v>14</v>
      </c>
      <c r="M16" s="129">
        <v>64</v>
      </c>
      <c r="N16" s="129"/>
    </row>
    <row r="17" spans="1:14" ht="15" customHeight="1">
      <c r="A17" s="126"/>
      <c r="B17" s="24" t="s">
        <v>55</v>
      </c>
      <c r="C17" s="21">
        <v>67</v>
      </c>
      <c r="D17" s="21">
        <f t="shared" si="0"/>
        <v>10.05</v>
      </c>
      <c r="E17" s="22">
        <f t="shared" si="1"/>
        <v>0.004146268656716418</v>
      </c>
      <c r="F17" s="22">
        <f t="shared" si="2"/>
        <v>0.00041462686567164176</v>
      </c>
      <c r="G17" s="21">
        <f>((G13-I13)*C17/100)+I13</f>
        <v>142.1</v>
      </c>
      <c r="H17" s="23"/>
      <c r="J17" s="23"/>
      <c r="L17" s="101">
        <v>15</v>
      </c>
      <c r="M17" s="129">
        <v>67</v>
      </c>
      <c r="N17" s="129"/>
    </row>
    <row r="18" spans="1:14" ht="13.5" customHeight="1">
      <c r="A18" s="126"/>
      <c r="B18" s="24" t="s">
        <v>56</v>
      </c>
      <c r="C18" s="21">
        <v>70</v>
      </c>
      <c r="D18" s="21">
        <f t="shared" si="0"/>
        <v>10.5</v>
      </c>
      <c r="E18" s="22">
        <f t="shared" si="1"/>
        <v>0.003968571428571429</v>
      </c>
      <c r="F18" s="22">
        <f t="shared" si="2"/>
        <v>0.00039685714285714286</v>
      </c>
      <c r="G18" s="21">
        <f>((G13-I13)*C18/100)+I13</f>
        <v>146</v>
      </c>
      <c r="H18" s="23"/>
      <c r="J18" s="23"/>
      <c r="L18" s="101">
        <v>16</v>
      </c>
      <c r="M18" s="129">
        <v>70</v>
      </c>
      <c r="N18" s="129"/>
    </row>
    <row r="19" spans="1:14" ht="12" customHeight="1">
      <c r="A19" s="126"/>
      <c r="B19" s="24" t="s">
        <v>57</v>
      </c>
      <c r="C19" s="21">
        <v>75</v>
      </c>
      <c r="D19" s="21">
        <f t="shared" si="0"/>
        <v>11.25</v>
      </c>
      <c r="E19" s="22">
        <f t="shared" si="1"/>
        <v>0.0037040000000000003</v>
      </c>
      <c r="F19" s="22">
        <f t="shared" si="2"/>
        <v>0.0003704</v>
      </c>
      <c r="G19" s="21">
        <f>((G13-I13)*C19/100)+I13</f>
        <v>152.5</v>
      </c>
      <c r="H19" s="23"/>
      <c r="L19" s="101">
        <v>17</v>
      </c>
      <c r="M19" s="129">
        <v>73</v>
      </c>
      <c r="N19" s="129"/>
    </row>
    <row r="20" spans="1:14" ht="13.5" customHeight="1">
      <c r="A20" s="126"/>
      <c r="B20" s="25" t="s">
        <v>58</v>
      </c>
      <c r="C20" s="21">
        <v>80</v>
      </c>
      <c r="D20" s="21">
        <f t="shared" si="0"/>
        <v>12</v>
      </c>
      <c r="E20" s="22">
        <f t="shared" si="1"/>
        <v>0.0034725000000000003</v>
      </c>
      <c r="F20" s="22">
        <f t="shared" si="2"/>
        <v>0.00034725</v>
      </c>
      <c r="G20" s="21">
        <f>((G13-I13)*C20/100)+I13</f>
        <v>159</v>
      </c>
      <c r="H20" s="23"/>
      <c r="L20" s="101">
        <v>18</v>
      </c>
      <c r="M20" s="129">
        <v>75</v>
      </c>
      <c r="N20" s="129"/>
    </row>
    <row r="21" spans="1:14" ht="13.5" customHeight="1">
      <c r="A21" s="126"/>
      <c r="B21" s="127" t="s">
        <v>59</v>
      </c>
      <c r="C21" s="21">
        <v>85</v>
      </c>
      <c r="D21" s="21">
        <f t="shared" si="0"/>
        <v>12.75</v>
      </c>
      <c r="E21" s="22">
        <f t="shared" si="1"/>
        <v>0.0032682352941176473</v>
      </c>
      <c r="F21" s="22">
        <f t="shared" si="2"/>
        <v>0.0003268235294117647</v>
      </c>
      <c r="G21" s="21">
        <f>((G13-I13)*C21/100)+I13</f>
        <v>165.5</v>
      </c>
      <c r="L21" s="101">
        <v>19</v>
      </c>
      <c r="M21" s="129">
        <v>77</v>
      </c>
      <c r="N21" s="129"/>
    </row>
    <row r="22" spans="1:7" ht="12" customHeight="1">
      <c r="A22" s="126"/>
      <c r="B22" s="127"/>
      <c r="C22" s="21">
        <v>90</v>
      </c>
      <c r="D22" s="21">
        <f t="shared" si="0"/>
        <v>13.5</v>
      </c>
      <c r="E22" s="22">
        <f t="shared" si="1"/>
        <v>0.003086666666666667</v>
      </c>
      <c r="F22" s="22">
        <f t="shared" si="2"/>
        <v>0.00030866666666666667</v>
      </c>
      <c r="G22" s="21">
        <f>((G13-I13)*C22/100)+I13</f>
        <v>172</v>
      </c>
    </row>
    <row r="23" spans="1:9" ht="12.75" customHeight="1">
      <c r="A23" s="128"/>
      <c r="B23" s="127" t="s">
        <v>60</v>
      </c>
      <c r="C23" s="21">
        <v>95</v>
      </c>
      <c r="D23" s="21">
        <f t="shared" si="0"/>
        <v>14.25</v>
      </c>
      <c r="E23" s="22">
        <f t="shared" si="1"/>
        <v>0.0029242105263157896</v>
      </c>
      <c r="F23" s="22">
        <f t="shared" si="2"/>
        <v>0.00029242105263157896</v>
      </c>
      <c r="G23" s="21">
        <f>((G13-I13)*C23/100)+I13</f>
        <v>178.5</v>
      </c>
      <c r="I23" s="26"/>
    </row>
    <row r="24" spans="1:10" ht="14.25" customHeight="1">
      <c r="A24" s="128"/>
      <c r="B24" s="127"/>
      <c r="C24" s="21">
        <v>100</v>
      </c>
      <c r="D24" s="21">
        <f t="shared" si="0"/>
        <v>15</v>
      </c>
      <c r="E24" s="22">
        <f t="shared" si="1"/>
        <v>0.002778</v>
      </c>
      <c r="F24" s="22">
        <f t="shared" si="2"/>
        <v>0.0002778</v>
      </c>
      <c r="G24" s="21">
        <f>((G13-I13)*C24/100)+I13</f>
        <v>185</v>
      </c>
      <c r="I24" s="26"/>
      <c r="J24" s="23"/>
    </row>
    <row r="25" spans="1:11" ht="11.25" customHeight="1">
      <c r="A25" s="128"/>
      <c r="B25" s="127"/>
      <c r="C25" s="21">
        <v>105</v>
      </c>
      <c r="D25" s="21">
        <f t="shared" si="0"/>
        <v>15.75</v>
      </c>
      <c r="E25" s="22">
        <f t="shared" si="1"/>
        <v>0.002645714285714286</v>
      </c>
      <c r="F25" s="22">
        <f t="shared" si="2"/>
        <v>0.0002645714285714286</v>
      </c>
      <c r="G25" s="21" t="s">
        <v>61</v>
      </c>
      <c r="K25" s="27"/>
    </row>
    <row r="26" ht="21" customHeight="1"/>
    <row r="27" spans="1:14" ht="13.5" customHeight="1">
      <c r="A27" s="28"/>
      <c r="B27" s="124" t="s">
        <v>62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</row>
    <row r="28" spans="1:14" ht="12.75" customHeight="1">
      <c r="A28" s="89" t="s">
        <v>48</v>
      </c>
      <c r="B28" s="87">
        <v>100</v>
      </c>
      <c r="C28" s="30">
        <v>200</v>
      </c>
      <c r="D28" s="30">
        <v>300</v>
      </c>
      <c r="E28" s="30">
        <v>400</v>
      </c>
      <c r="F28" s="30">
        <v>500</v>
      </c>
      <c r="G28" s="30">
        <v>600</v>
      </c>
      <c r="H28" s="30">
        <v>800</v>
      </c>
      <c r="I28" s="30">
        <v>1000</v>
      </c>
      <c r="J28" s="30">
        <v>1500</v>
      </c>
      <c r="K28" s="30">
        <v>2000</v>
      </c>
      <c r="L28" s="31">
        <v>3000</v>
      </c>
      <c r="M28" s="30">
        <v>4000</v>
      </c>
      <c r="N28" s="31">
        <v>5000</v>
      </c>
    </row>
    <row r="29" spans="1:14" ht="13.5" customHeight="1">
      <c r="A29" s="90">
        <v>60</v>
      </c>
      <c r="B29" s="88">
        <f aca="true" t="shared" si="3" ref="B29:B36">((B$28*0.04167)/($C$13*10*$A29))</f>
        <v>0.000463</v>
      </c>
      <c r="C29" s="33">
        <f aca="true" t="shared" si="4" ref="C29:C36">((C$28*0.04167)/($C$13*10*$A29))</f>
        <v>0.000926</v>
      </c>
      <c r="D29" s="33">
        <f aca="true" t="shared" si="5" ref="D29:D36">((D$28*0.04167)/($C$13*10*$A29))</f>
        <v>0.001389</v>
      </c>
      <c r="E29" s="33">
        <f aca="true" t="shared" si="6" ref="E29:E36">((E$28*0.04167)/($C$13*10*$A29))</f>
        <v>0.001852</v>
      </c>
      <c r="F29" s="33">
        <f aca="true" t="shared" si="7" ref="F29:F36">((F$28*0.04167)/($C$13*10*$A29))</f>
        <v>0.0023150000000000002</v>
      </c>
      <c r="G29" s="33">
        <f aca="true" t="shared" si="8" ref="G29:G36">((G$28*0.04167)/($C$13*10*$A29))</f>
        <v>0.002778</v>
      </c>
      <c r="H29" s="33">
        <f aca="true" t="shared" si="9" ref="H29:H36">((H$28*0.04167)/($C$13*10*$A29))</f>
        <v>0.003704</v>
      </c>
      <c r="I29" s="33">
        <f aca="true" t="shared" si="10" ref="I29:I36">((I$28*0.04167)/($C$13*10*$A29))</f>
        <v>0.0046300000000000004</v>
      </c>
      <c r="J29" s="33">
        <f aca="true" t="shared" si="11" ref="J29:J36">((J$28*0.04167)/($C$13*10*$A29))</f>
        <v>0.006945</v>
      </c>
      <c r="K29" s="33">
        <f aca="true" t="shared" si="12" ref="K29:K36">((K$28*0.04167)/($C$13*10*$A29))</f>
        <v>0.009260000000000001</v>
      </c>
      <c r="L29" s="33">
        <f aca="true" t="shared" si="13" ref="L29:L36">((L$28*0.04167)/($C$13*10*$A29))</f>
        <v>0.01389</v>
      </c>
      <c r="M29" s="33">
        <f aca="true" t="shared" si="14" ref="M29:M36">((M$28*0.04167)/($C$13*10*$A29))</f>
        <v>0.018520000000000002</v>
      </c>
      <c r="N29" s="33">
        <f aca="true" t="shared" si="15" ref="N29:N36">((N$28*0.04167)/($C$13*10*$A29))</f>
        <v>0.02315</v>
      </c>
    </row>
    <row r="30" spans="1:14" ht="13.5" customHeight="1">
      <c r="A30" s="90">
        <v>67</v>
      </c>
      <c r="B30" s="88">
        <f t="shared" si="3"/>
        <v>0.00041462686567164176</v>
      </c>
      <c r="C30" s="33">
        <f t="shared" si="4"/>
        <v>0.0008292537313432835</v>
      </c>
      <c r="D30" s="33">
        <f t="shared" si="5"/>
        <v>0.0012438805970149253</v>
      </c>
      <c r="E30" s="33">
        <f t="shared" si="6"/>
        <v>0.001658507462686567</v>
      </c>
      <c r="F30" s="33">
        <f t="shared" si="7"/>
        <v>0.002073134328358209</v>
      </c>
      <c r="G30" s="33">
        <f t="shared" si="8"/>
        <v>0.0024877611940298506</v>
      </c>
      <c r="H30" s="33">
        <f t="shared" si="9"/>
        <v>0.003317014925373134</v>
      </c>
      <c r="I30" s="33">
        <f t="shared" si="10"/>
        <v>0.004146268656716418</v>
      </c>
      <c r="J30" s="33">
        <f t="shared" si="11"/>
        <v>0.006219402985074627</v>
      </c>
      <c r="K30" s="33">
        <f t="shared" si="12"/>
        <v>0.008292537313432836</v>
      </c>
      <c r="L30" s="33">
        <f t="shared" si="13"/>
        <v>0.012438805970149253</v>
      </c>
      <c r="M30" s="33">
        <f t="shared" si="14"/>
        <v>0.016585074626865672</v>
      </c>
      <c r="N30" s="33">
        <f t="shared" si="15"/>
        <v>0.020731343283582088</v>
      </c>
    </row>
    <row r="31" spans="1:14" ht="13.5" customHeight="1">
      <c r="A31" s="90">
        <v>75</v>
      </c>
      <c r="B31" s="88">
        <f t="shared" si="3"/>
        <v>0.0003704</v>
      </c>
      <c r="C31" s="33">
        <f t="shared" si="4"/>
        <v>0.0007408</v>
      </c>
      <c r="D31" s="33">
        <f t="shared" si="5"/>
        <v>0.0011112</v>
      </c>
      <c r="E31" s="33">
        <f t="shared" si="6"/>
        <v>0.0014816</v>
      </c>
      <c r="F31" s="33">
        <f t="shared" si="7"/>
        <v>0.0018520000000000001</v>
      </c>
      <c r="G31" s="33">
        <f t="shared" si="8"/>
        <v>0.0022224</v>
      </c>
      <c r="H31" s="33">
        <f t="shared" si="9"/>
        <v>0.0029632</v>
      </c>
      <c r="I31" s="33">
        <f t="shared" si="10"/>
        <v>0.0037040000000000003</v>
      </c>
      <c r="J31" s="33">
        <f t="shared" si="11"/>
        <v>0.005555999999999999</v>
      </c>
      <c r="K31" s="33">
        <f t="shared" si="12"/>
        <v>0.0074080000000000005</v>
      </c>
      <c r="L31" s="33">
        <f t="shared" si="13"/>
        <v>0.011111999999999999</v>
      </c>
      <c r="M31" s="33">
        <f t="shared" si="14"/>
        <v>0.014816000000000001</v>
      </c>
      <c r="N31" s="33">
        <f t="shared" si="15"/>
        <v>0.01852</v>
      </c>
    </row>
    <row r="32" spans="1:14" ht="13.5" customHeight="1">
      <c r="A32" s="90">
        <v>80</v>
      </c>
      <c r="B32" s="88">
        <f t="shared" si="3"/>
        <v>0.00034725</v>
      </c>
      <c r="C32" s="33">
        <f t="shared" si="4"/>
        <v>0.0006945</v>
      </c>
      <c r="D32" s="33">
        <f t="shared" si="5"/>
        <v>0.00104175</v>
      </c>
      <c r="E32" s="33">
        <f t="shared" si="6"/>
        <v>0.001389</v>
      </c>
      <c r="F32" s="33">
        <f t="shared" si="7"/>
        <v>0.0017362500000000002</v>
      </c>
      <c r="G32" s="33">
        <f t="shared" si="8"/>
        <v>0.0020835</v>
      </c>
      <c r="H32" s="33">
        <f t="shared" si="9"/>
        <v>0.002778</v>
      </c>
      <c r="I32" s="33">
        <f t="shared" si="10"/>
        <v>0.0034725000000000003</v>
      </c>
      <c r="J32" s="33">
        <f t="shared" si="11"/>
        <v>0.00520875</v>
      </c>
      <c r="K32" s="33">
        <f t="shared" si="12"/>
        <v>0.006945000000000001</v>
      </c>
      <c r="L32" s="33">
        <f t="shared" si="13"/>
        <v>0.0104175</v>
      </c>
      <c r="M32" s="33">
        <f t="shared" si="14"/>
        <v>0.013890000000000001</v>
      </c>
      <c r="N32" s="33">
        <f t="shared" si="15"/>
        <v>0.0173625</v>
      </c>
    </row>
    <row r="33" spans="1:14" ht="13.5" customHeight="1">
      <c r="A33" s="90">
        <v>85</v>
      </c>
      <c r="B33" s="88">
        <f t="shared" si="3"/>
        <v>0.0003268235294117647</v>
      </c>
      <c r="C33" s="33">
        <f t="shared" si="4"/>
        <v>0.0006536470588235294</v>
      </c>
      <c r="D33" s="33">
        <f t="shared" si="5"/>
        <v>0.000980470588235294</v>
      </c>
      <c r="E33" s="33">
        <f t="shared" si="6"/>
        <v>0.0013072941176470588</v>
      </c>
      <c r="F33" s="33">
        <f t="shared" si="7"/>
        <v>0.0016341176470588237</v>
      </c>
      <c r="G33" s="33">
        <f t="shared" si="8"/>
        <v>0.001960941176470588</v>
      </c>
      <c r="H33" s="33">
        <f t="shared" si="9"/>
        <v>0.0026145882352941177</v>
      </c>
      <c r="I33" s="33">
        <f t="shared" si="10"/>
        <v>0.0032682352941176473</v>
      </c>
      <c r="J33" s="33">
        <f t="shared" si="11"/>
        <v>0.0049023529411764705</v>
      </c>
      <c r="K33" s="33">
        <f t="shared" si="12"/>
        <v>0.006536470588235295</v>
      </c>
      <c r="L33" s="33">
        <f t="shared" si="13"/>
        <v>0.009804705882352941</v>
      </c>
      <c r="M33" s="33">
        <f t="shared" si="14"/>
        <v>0.01307294117647059</v>
      </c>
      <c r="N33" s="33">
        <f t="shared" si="15"/>
        <v>0.016341176470588234</v>
      </c>
    </row>
    <row r="34" spans="1:14" ht="13.5" customHeight="1">
      <c r="A34" s="90">
        <v>90</v>
      </c>
      <c r="B34" s="88">
        <f t="shared" si="3"/>
        <v>0.00030866666666666667</v>
      </c>
      <c r="C34" s="33">
        <f t="shared" si="4"/>
        <v>0.0006173333333333333</v>
      </c>
      <c r="D34" s="33">
        <f t="shared" si="5"/>
        <v>0.000926</v>
      </c>
      <c r="E34" s="33">
        <f t="shared" si="6"/>
        <v>0.0012346666666666667</v>
      </c>
      <c r="F34" s="33">
        <f t="shared" si="7"/>
        <v>0.0015433333333333334</v>
      </c>
      <c r="G34" s="33">
        <f t="shared" si="8"/>
        <v>0.001852</v>
      </c>
      <c r="H34" s="33">
        <f t="shared" si="9"/>
        <v>0.0024693333333333334</v>
      </c>
      <c r="I34" s="33">
        <f t="shared" si="10"/>
        <v>0.003086666666666667</v>
      </c>
      <c r="J34" s="33">
        <f t="shared" si="11"/>
        <v>0.00463</v>
      </c>
      <c r="K34" s="33">
        <f t="shared" si="12"/>
        <v>0.006173333333333334</v>
      </c>
      <c r="L34" s="33">
        <f t="shared" si="13"/>
        <v>0.00926</v>
      </c>
      <c r="M34" s="33">
        <f t="shared" si="14"/>
        <v>0.012346666666666667</v>
      </c>
      <c r="N34" s="33">
        <f t="shared" si="15"/>
        <v>0.015433333333333334</v>
      </c>
    </row>
    <row r="35" spans="1:14" ht="13.5" customHeight="1">
      <c r="A35" s="90">
        <v>95</v>
      </c>
      <c r="B35" s="88">
        <f t="shared" si="3"/>
        <v>0.00029242105263157896</v>
      </c>
      <c r="C35" s="33">
        <f t="shared" si="4"/>
        <v>0.0005848421052631579</v>
      </c>
      <c r="D35" s="33">
        <f t="shared" si="5"/>
        <v>0.0008772631578947368</v>
      </c>
      <c r="E35" s="33">
        <f t="shared" si="6"/>
        <v>0.0011696842105263158</v>
      </c>
      <c r="F35" s="33">
        <f t="shared" si="7"/>
        <v>0.0014621052631578948</v>
      </c>
      <c r="G35" s="33">
        <f t="shared" si="8"/>
        <v>0.0017545263157894735</v>
      </c>
      <c r="H35" s="33">
        <f t="shared" si="9"/>
        <v>0.0023393684210526317</v>
      </c>
      <c r="I35" s="33">
        <f t="shared" si="10"/>
        <v>0.0029242105263157896</v>
      </c>
      <c r="J35" s="33">
        <f t="shared" si="11"/>
        <v>0.0043863157894736835</v>
      </c>
      <c r="K35" s="33">
        <f t="shared" si="12"/>
        <v>0.005848421052631579</v>
      </c>
      <c r="L35" s="33">
        <f t="shared" si="13"/>
        <v>0.008772631578947367</v>
      </c>
      <c r="M35" s="33">
        <f t="shared" si="14"/>
        <v>0.011696842105263158</v>
      </c>
      <c r="N35" s="33">
        <f t="shared" si="15"/>
        <v>0.014621052631578948</v>
      </c>
    </row>
    <row r="36" spans="1:14" ht="13.5" customHeight="1">
      <c r="A36" s="91">
        <v>100</v>
      </c>
      <c r="B36" s="88">
        <f t="shared" si="3"/>
        <v>0.0002778</v>
      </c>
      <c r="C36" s="33">
        <f t="shared" si="4"/>
        <v>0.0005556</v>
      </c>
      <c r="D36" s="33">
        <f t="shared" si="5"/>
        <v>0.0008334</v>
      </c>
      <c r="E36" s="33">
        <f t="shared" si="6"/>
        <v>0.0011112</v>
      </c>
      <c r="F36" s="33">
        <f t="shared" si="7"/>
        <v>0.001389</v>
      </c>
      <c r="G36" s="33">
        <f t="shared" si="8"/>
        <v>0.0016668</v>
      </c>
      <c r="H36" s="33">
        <f t="shared" si="9"/>
        <v>0.0022224</v>
      </c>
      <c r="I36" s="33">
        <f t="shared" si="10"/>
        <v>0.002778</v>
      </c>
      <c r="J36" s="33">
        <f t="shared" si="11"/>
        <v>0.004167</v>
      </c>
      <c r="K36" s="33">
        <f t="shared" si="12"/>
        <v>0.005556</v>
      </c>
      <c r="L36" s="33">
        <f t="shared" si="13"/>
        <v>0.008334</v>
      </c>
      <c r="M36" s="33">
        <f t="shared" si="14"/>
        <v>0.011112</v>
      </c>
      <c r="N36" s="33">
        <f t="shared" si="15"/>
        <v>0.01389</v>
      </c>
    </row>
    <row r="37" ht="15">
      <c r="D37" s="23"/>
    </row>
    <row r="38" spans="3:14" ht="13.5" customHeight="1">
      <c r="C38" s="125" t="s">
        <v>63</v>
      </c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</row>
    <row r="39" spans="1:14" ht="15">
      <c r="A39" s="94" t="s">
        <v>48</v>
      </c>
      <c r="B39" s="92" t="s">
        <v>49</v>
      </c>
      <c r="C39" s="34">
        <v>0.5</v>
      </c>
      <c r="D39" s="35">
        <v>1</v>
      </c>
      <c r="E39" s="35">
        <v>2</v>
      </c>
      <c r="F39" s="35">
        <v>3</v>
      </c>
      <c r="G39" s="35">
        <v>4</v>
      </c>
      <c r="H39" s="35">
        <v>5</v>
      </c>
      <c r="I39" s="35">
        <v>8</v>
      </c>
      <c r="J39" s="35">
        <v>10</v>
      </c>
      <c r="K39" s="35">
        <v>12</v>
      </c>
      <c r="L39" s="35">
        <v>20</v>
      </c>
      <c r="M39" s="35">
        <v>30</v>
      </c>
      <c r="N39" s="36">
        <v>45</v>
      </c>
    </row>
    <row r="40" spans="1:14" ht="13.5" customHeight="1">
      <c r="A40" s="93">
        <v>50</v>
      </c>
      <c r="B40" s="37">
        <f aca="true" t="shared" si="16" ref="B40:B48">$C$13*$A40/100</f>
        <v>7.5</v>
      </c>
      <c r="C40" s="38">
        <f aca="true" t="shared" si="17" ref="C40:C48">$B40*1000/60*C$39</f>
        <v>62.5</v>
      </c>
      <c r="D40" s="39">
        <f aca="true" t="shared" si="18" ref="D40:N40">$B40*1000/60*D39</f>
        <v>125</v>
      </c>
      <c r="E40" s="39">
        <f t="shared" si="18"/>
        <v>250</v>
      </c>
      <c r="F40" s="39">
        <f t="shared" si="18"/>
        <v>375</v>
      </c>
      <c r="G40" s="39">
        <f t="shared" si="18"/>
        <v>500</v>
      </c>
      <c r="H40" s="39">
        <f t="shared" si="18"/>
        <v>625</v>
      </c>
      <c r="I40" s="39">
        <f t="shared" si="18"/>
        <v>1000</v>
      </c>
      <c r="J40" s="39">
        <f t="shared" si="18"/>
        <v>1250</v>
      </c>
      <c r="K40" s="39">
        <f t="shared" si="18"/>
        <v>1500</v>
      </c>
      <c r="L40" s="39">
        <f t="shared" si="18"/>
        <v>2500</v>
      </c>
      <c r="M40" s="39">
        <f t="shared" si="18"/>
        <v>3750</v>
      </c>
      <c r="N40" s="40">
        <f t="shared" si="18"/>
        <v>5625</v>
      </c>
    </row>
    <row r="41" spans="1:14" ht="13.5" customHeight="1">
      <c r="A41" s="41">
        <v>65</v>
      </c>
      <c r="B41" s="42">
        <f t="shared" si="16"/>
        <v>9.75</v>
      </c>
      <c r="C41" s="43">
        <f t="shared" si="17"/>
        <v>81.25</v>
      </c>
      <c r="D41" s="44">
        <f aca="true" t="shared" si="19" ref="D41:D48">$B41*1000/60*D$39</f>
        <v>162.5</v>
      </c>
      <c r="E41" s="44">
        <f aca="true" t="shared" si="20" ref="E41:E48">$B41*1000/60*E$39</f>
        <v>325</v>
      </c>
      <c r="F41" s="44">
        <f aca="true" t="shared" si="21" ref="F41:F48">$B41*1000/60*F$39</f>
        <v>487.5</v>
      </c>
      <c r="G41" s="44">
        <f aca="true" t="shared" si="22" ref="G41:G48">$B41*1000/60*G$39</f>
        <v>650</v>
      </c>
      <c r="H41" s="44">
        <f aca="true" t="shared" si="23" ref="H41:H48">$B41*1000/60*H$39</f>
        <v>812.5</v>
      </c>
      <c r="I41" s="44">
        <f aca="true" t="shared" si="24" ref="I41:I48">$B41*1000/60*I$39</f>
        <v>1300</v>
      </c>
      <c r="J41" s="44">
        <f aca="true" t="shared" si="25" ref="J41:J48">$B41*1000/60*J$39</f>
        <v>1625</v>
      </c>
      <c r="K41" s="44">
        <f aca="true" t="shared" si="26" ref="K41:K48">$B41*1000/60*K$39</f>
        <v>1950</v>
      </c>
      <c r="L41" s="44">
        <f aca="true" t="shared" si="27" ref="L41:L48">$B41*1000/60*L$39</f>
        <v>3250</v>
      </c>
      <c r="M41" s="44">
        <f aca="true" t="shared" si="28" ref="M41:M48">$B41*1000/60*M$39</f>
        <v>4875</v>
      </c>
      <c r="N41" s="45">
        <f aca="true" t="shared" si="29" ref="N41:N48">$B41*1000/60*N$39</f>
        <v>7312.5</v>
      </c>
    </row>
    <row r="42" spans="1:14" ht="13.5" customHeight="1">
      <c r="A42" s="41">
        <v>67</v>
      </c>
      <c r="B42" s="42">
        <f t="shared" si="16"/>
        <v>10.05</v>
      </c>
      <c r="C42" s="43">
        <f t="shared" si="17"/>
        <v>83.75</v>
      </c>
      <c r="D42" s="44">
        <f t="shared" si="19"/>
        <v>167.5</v>
      </c>
      <c r="E42" s="44">
        <f t="shared" si="20"/>
        <v>335</v>
      </c>
      <c r="F42" s="44">
        <f t="shared" si="21"/>
        <v>502.5</v>
      </c>
      <c r="G42" s="44">
        <f t="shared" si="22"/>
        <v>670</v>
      </c>
      <c r="H42" s="44">
        <f t="shared" si="23"/>
        <v>837.5</v>
      </c>
      <c r="I42" s="44">
        <f t="shared" si="24"/>
        <v>1340</v>
      </c>
      <c r="J42" s="44">
        <f t="shared" si="25"/>
        <v>1675</v>
      </c>
      <c r="K42" s="44">
        <f t="shared" si="26"/>
        <v>2010</v>
      </c>
      <c r="L42" s="44">
        <f t="shared" si="27"/>
        <v>3350</v>
      </c>
      <c r="M42" s="44">
        <f t="shared" si="28"/>
        <v>5025</v>
      </c>
      <c r="N42" s="45">
        <f t="shared" si="29"/>
        <v>7537.5</v>
      </c>
    </row>
    <row r="43" spans="1:14" ht="13.5" customHeight="1">
      <c r="A43" s="41">
        <v>75</v>
      </c>
      <c r="B43" s="42">
        <f t="shared" si="16"/>
        <v>11.25</v>
      </c>
      <c r="C43" s="43">
        <f t="shared" si="17"/>
        <v>93.75</v>
      </c>
      <c r="D43" s="44">
        <f t="shared" si="19"/>
        <v>187.5</v>
      </c>
      <c r="E43" s="44">
        <f t="shared" si="20"/>
        <v>375</v>
      </c>
      <c r="F43" s="44">
        <f t="shared" si="21"/>
        <v>562.5</v>
      </c>
      <c r="G43" s="44">
        <f t="shared" si="22"/>
        <v>750</v>
      </c>
      <c r="H43" s="44">
        <f t="shared" si="23"/>
        <v>937.5</v>
      </c>
      <c r="I43" s="44">
        <f t="shared" si="24"/>
        <v>1500</v>
      </c>
      <c r="J43" s="44">
        <f t="shared" si="25"/>
        <v>1875</v>
      </c>
      <c r="K43" s="44">
        <f t="shared" si="26"/>
        <v>2250</v>
      </c>
      <c r="L43" s="44">
        <f t="shared" si="27"/>
        <v>3750</v>
      </c>
      <c r="M43" s="44">
        <f t="shared" si="28"/>
        <v>5625</v>
      </c>
      <c r="N43" s="45">
        <f t="shared" si="29"/>
        <v>8437.5</v>
      </c>
    </row>
    <row r="44" spans="1:14" ht="13.5" customHeight="1">
      <c r="A44" s="41">
        <v>80</v>
      </c>
      <c r="B44" s="42">
        <f t="shared" si="16"/>
        <v>12</v>
      </c>
      <c r="C44" s="43">
        <f t="shared" si="17"/>
        <v>100</v>
      </c>
      <c r="D44" s="44">
        <f t="shared" si="19"/>
        <v>200</v>
      </c>
      <c r="E44" s="44">
        <f t="shared" si="20"/>
        <v>400</v>
      </c>
      <c r="F44" s="44">
        <f t="shared" si="21"/>
        <v>600</v>
      </c>
      <c r="G44" s="44">
        <f t="shared" si="22"/>
        <v>800</v>
      </c>
      <c r="H44" s="44">
        <f t="shared" si="23"/>
        <v>1000</v>
      </c>
      <c r="I44" s="44">
        <f t="shared" si="24"/>
        <v>1600</v>
      </c>
      <c r="J44" s="44">
        <f t="shared" si="25"/>
        <v>2000</v>
      </c>
      <c r="K44" s="44">
        <f t="shared" si="26"/>
        <v>2400</v>
      </c>
      <c r="L44" s="44">
        <f t="shared" si="27"/>
        <v>4000</v>
      </c>
      <c r="M44" s="44">
        <f t="shared" si="28"/>
        <v>6000</v>
      </c>
      <c r="N44" s="45">
        <f t="shared" si="29"/>
        <v>9000</v>
      </c>
    </row>
    <row r="45" spans="1:14" ht="13.5" customHeight="1">
      <c r="A45" s="41">
        <v>85</v>
      </c>
      <c r="B45" s="42">
        <f t="shared" si="16"/>
        <v>12.75</v>
      </c>
      <c r="C45" s="43">
        <f t="shared" si="17"/>
        <v>106.25</v>
      </c>
      <c r="D45" s="44">
        <f t="shared" si="19"/>
        <v>212.5</v>
      </c>
      <c r="E45" s="44">
        <f t="shared" si="20"/>
        <v>425</v>
      </c>
      <c r="F45" s="44">
        <f t="shared" si="21"/>
        <v>637.5</v>
      </c>
      <c r="G45" s="44">
        <f t="shared" si="22"/>
        <v>850</v>
      </c>
      <c r="H45" s="44">
        <f t="shared" si="23"/>
        <v>1062.5</v>
      </c>
      <c r="I45" s="44">
        <f t="shared" si="24"/>
        <v>1700</v>
      </c>
      <c r="J45" s="44">
        <f t="shared" si="25"/>
        <v>2125</v>
      </c>
      <c r="K45" s="44">
        <f t="shared" si="26"/>
        <v>2550</v>
      </c>
      <c r="L45" s="44">
        <f t="shared" si="27"/>
        <v>4250</v>
      </c>
      <c r="M45" s="44">
        <f t="shared" si="28"/>
        <v>6375</v>
      </c>
      <c r="N45" s="45">
        <f t="shared" si="29"/>
        <v>9562.5</v>
      </c>
    </row>
    <row r="46" spans="1:14" ht="13.5" customHeight="1">
      <c r="A46" s="41">
        <v>90</v>
      </c>
      <c r="B46" s="42">
        <f t="shared" si="16"/>
        <v>13.5</v>
      </c>
      <c r="C46" s="43">
        <f t="shared" si="17"/>
        <v>112.5</v>
      </c>
      <c r="D46" s="44">
        <f t="shared" si="19"/>
        <v>225</v>
      </c>
      <c r="E46" s="44">
        <f t="shared" si="20"/>
        <v>450</v>
      </c>
      <c r="F46" s="44">
        <f t="shared" si="21"/>
        <v>675</v>
      </c>
      <c r="G46" s="44">
        <f t="shared" si="22"/>
        <v>900</v>
      </c>
      <c r="H46" s="44">
        <f t="shared" si="23"/>
        <v>1125</v>
      </c>
      <c r="I46" s="44">
        <f t="shared" si="24"/>
        <v>1800</v>
      </c>
      <c r="J46" s="44">
        <f t="shared" si="25"/>
        <v>2250</v>
      </c>
      <c r="K46" s="44">
        <f t="shared" si="26"/>
        <v>2700</v>
      </c>
      <c r="L46" s="44">
        <f t="shared" si="27"/>
        <v>4500</v>
      </c>
      <c r="M46" s="44">
        <f t="shared" si="28"/>
        <v>6750</v>
      </c>
      <c r="N46" s="45">
        <f t="shared" si="29"/>
        <v>10125</v>
      </c>
    </row>
    <row r="47" spans="1:14" ht="13.5" customHeight="1">
      <c r="A47" s="41">
        <v>95</v>
      </c>
      <c r="B47" s="42">
        <f t="shared" si="16"/>
        <v>14.25</v>
      </c>
      <c r="C47" s="43">
        <f t="shared" si="17"/>
        <v>118.75</v>
      </c>
      <c r="D47" s="44">
        <f t="shared" si="19"/>
        <v>237.5</v>
      </c>
      <c r="E47" s="44">
        <f t="shared" si="20"/>
        <v>475</v>
      </c>
      <c r="F47" s="44">
        <f t="shared" si="21"/>
        <v>712.5</v>
      </c>
      <c r="G47" s="44">
        <f t="shared" si="22"/>
        <v>950</v>
      </c>
      <c r="H47" s="44">
        <f t="shared" si="23"/>
        <v>1187.5</v>
      </c>
      <c r="I47" s="44">
        <f t="shared" si="24"/>
        <v>1900</v>
      </c>
      <c r="J47" s="44">
        <f t="shared" si="25"/>
        <v>2375</v>
      </c>
      <c r="K47" s="44">
        <f t="shared" si="26"/>
        <v>2850</v>
      </c>
      <c r="L47" s="44">
        <f t="shared" si="27"/>
        <v>4750</v>
      </c>
      <c r="M47" s="44">
        <f t="shared" si="28"/>
        <v>7125</v>
      </c>
      <c r="N47" s="45">
        <f t="shared" si="29"/>
        <v>10687.5</v>
      </c>
    </row>
    <row r="48" spans="1:14" ht="13.5" customHeight="1">
      <c r="A48" s="46">
        <v>100</v>
      </c>
      <c r="B48" s="47">
        <f t="shared" si="16"/>
        <v>15</v>
      </c>
      <c r="C48" s="48">
        <f t="shared" si="17"/>
        <v>125</v>
      </c>
      <c r="D48" s="49">
        <f t="shared" si="19"/>
        <v>250</v>
      </c>
      <c r="E48" s="49">
        <f t="shared" si="20"/>
        <v>500</v>
      </c>
      <c r="F48" s="49">
        <f t="shared" si="21"/>
        <v>750</v>
      </c>
      <c r="G48" s="49">
        <f t="shared" si="22"/>
        <v>1000</v>
      </c>
      <c r="H48" s="49">
        <f t="shared" si="23"/>
        <v>1250</v>
      </c>
      <c r="I48" s="49">
        <f t="shared" si="24"/>
        <v>2000</v>
      </c>
      <c r="J48" s="49">
        <f t="shared" si="25"/>
        <v>2500</v>
      </c>
      <c r="K48" s="49">
        <f t="shared" si="26"/>
        <v>3000</v>
      </c>
      <c r="L48" s="49">
        <f t="shared" si="27"/>
        <v>5000</v>
      </c>
      <c r="M48" s="49">
        <f t="shared" si="28"/>
        <v>7500</v>
      </c>
      <c r="N48" s="50">
        <f t="shared" si="29"/>
        <v>11250</v>
      </c>
    </row>
  </sheetData>
  <sheetProtection selectLockedCells="1" selectUnlockedCells="1"/>
  <mergeCells count="27">
    <mergeCell ref="C3:F3"/>
    <mergeCell ref="I3:J3"/>
    <mergeCell ref="C4:F11"/>
    <mergeCell ref="A1:M1"/>
    <mergeCell ref="A2:F2"/>
    <mergeCell ref="G2:I2"/>
    <mergeCell ref="K2:M2"/>
    <mergeCell ref="I4:J8"/>
    <mergeCell ref="M4:M8"/>
    <mergeCell ref="G9:M9"/>
    <mergeCell ref="G10:M11"/>
    <mergeCell ref="A15:A19"/>
    <mergeCell ref="L13:N13"/>
    <mergeCell ref="M14:N14"/>
    <mergeCell ref="M15:N15"/>
    <mergeCell ref="M16:N16"/>
    <mergeCell ref="M17:N17"/>
    <mergeCell ref="M18:N18"/>
    <mergeCell ref="M19:N19"/>
    <mergeCell ref="B27:N27"/>
    <mergeCell ref="C38:N38"/>
    <mergeCell ref="A20:A22"/>
    <mergeCell ref="B21:B22"/>
    <mergeCell ref="A23:A25"/>
    <mergeCell ref="B23:B25"/>
    <mergeCell ref="M20:N20"/>
    <mergeCell ref="M21:N21"/>
  </mergeCells>
  <printOptions/>
  <pageMargins left="0.1986111111111111" right="0.07361111111111111" top="0.37" bottom="0.08680555555555555" header="0.59" footer="0.29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5"/>
  <sheetViews>
    <sheetView zoomScale="104" zoomScaleNormal="104" workbookViewId="0" topLeftCell="A59">
      <selection activeCell="B88" sqref="B88:E89"/>
    </sheetView>
  </sheetViews>
  <sheetFormatPr defaultColWidth="11.421875" defaultRowHeight="15"/>
  <cols>
    <col min="1" max="1" width="11.140625" style="0" customWidth="1"/>
    <col min="2" max="2" width="4.8515625" style="0" customWidth="1"/>
    <col min="3" max="3" width="6.28125" style="0" customWidth="1"/>
    <col min="4" max="4" width="3.7109375" style="0" customWidth="1"/>
    <col min="5" max="5" width="11.7109375" style="0" customWidth="1"/>
    <col min="6" max="6" width="4.8515625" style="0" customWidth="1"/>
    <col min="7" max="7" width="5.8515625" style="0" customWidth="1"/>
    <col min="8" max="8" width="11.57421875" style="0" customWidth="1"/>
    <col min="9" max="9" width="11.7109375" style="0" customWidth="1"/>
    <col min="10" max="10" width="4.7109375" style="0" customWidth="1"/>
    <col min="11" max="11" width="6.140625" style="0" customWidth="1"/>
    <col min="12" max="12" width="11.57421875" style="0" customWidth="1"/>
    <col min="13" max="13" width="11.7109375" style="0" customWidth="1"/>
    <col min="14" max="15" width="11.57421875" style="0" customWidth="1"/>
    <col min="16" max="16" width="7.28125" style="0" customWidth="1"/>
    <col min="17" max="17" width="0.13671875" style="0" customWidth="1"/>
    <col min="18" max="16384" width="11.57421875" style="0" customWidth="1"/>
  </cols>
  <sheetData>
    <row r="1" spans="1:17" ht="15.75" customHeight="1">
      <c r="A1" s="148" t="s">
        <v>64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5.75" customHeight="1">
      <c r="A2" s="51" t="s">
        <v>65</v>
      </c>
      <c r="B2" s="160" t="s">
        <v>66</v>
      </c>
      <c r="C2" s="160"/>
      <c r="D2" s="160"/>
      <c r="E2" s="160"/>
      <c r="F2" s="160" t="s">
        <v>67</v>
      </c>
      <c r="G2" s="160"/>
      <c r="H2" s="160"/>
      <c r="I2" s="160"/>
      <c r="J2" s="160" t="s">
        <v>68</v>
      </c>
      <c r="K2" s="160"/>
      <c r="L2" s="160"/>
      <c r="M2" s="160"/>
      <c r="N2" s="160" t="s">
        <v>69</v>
      </c>
      <c r="O2" s="160"/>
      <c r="P2" s="160"/>
      <c r="Q2" s="160"/>
    </row>
    <row r="3" spans="1:17" ht="15.75" customHeight="1">
      <c r="A3" s="52" t="s">
        <v>6</v>
      </c>
      <c r="B3" s="145" t="s">
        <v>70</v>
      </c>
      <c r="C3" s="145"/>
      <c r="D3" s="145"/>
      <c r="E3" s="145"/>
      <c r="F3" s="145" t="s">
        <v>71</v>
      </c>
      <c r="G3" s="145"/>
      <c r="H3" s="145"/>
      <c r="I3" s="145"/>
      <c r="J3" s="145" t="s">
        <v>72</v>
      </c>
      <c r="K3" s="145"/>
      <c r="L3" s="145"/>
      <c r="M3" s="145"/>
      <c r="N3" s="145" t="s">
        <v>73</v>
      </c>
      <c r="O3" s="145"/>
      <c r="P3" s="145"/>
      <c r="Q3" s="145"/>
    </row>
    <row r="4" spans="1:17" ht="15" customHeight="1">
      <c r="A4" s="153" t="s">
        <v>74</v>
      </c>
      <c r="B4" s="145" t="s">
        <v>75</v>
      </c>
      <c r="C4" s="145"/>
      <c r="D4" s="145"/>
      <c r="E4" s="145"/>
      <c r="F4" s="145" t="s">
        <v>76</v>
      </c>
      <c r="G4" s="145"/>
      <c r="H4" s="145"/>
      <c r="I4" s="145"/>
      <c r="J4" s="145" t="s">
        <v>77</v>
      </c>
      <c r="K4" s="145"/>
      <c r="L4" s="145"/>
      <c r="M4" s="145"/>
      <c r="N4" s="145" t="s">
        <v>78</v>
      </c>
      <c r="O4" s="145"/>
      <c r="P4" s="145"/>
      <c r="Q4" s="145"/>
    </row>
    <row r="5" spans="1:17" ht="96" customHeight="1">
      <c r="A5" s="153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</row>
    <row r="6" spans="1:17" ht="15" customHeight="1">
      <c r="A6" s="4" t="s">
        <v>79</v>
      </c>
      <c r="B6" s="144">
        <v>6</v>
      </c>
      <c r="C6" s="144"/>
      <c r="D6" s="146">
        <v>0.027777777777777776</v>
      </c>
      <c r="E6" s="146"/>
      <c r="F6" s="145">
        <v>9</v>
      </c>
      <c r="G6" s="145"/>
      <c r="H6" s="146">
        <v>0.041666666666666664</v>
      </c>
      <c r="I6" s="146"/>
      <c r="J6" s="145">
        <v>8.1</v>
      </c>
      <c r="K6" s="145"/>
      <c r="L6" s="146">
        <v>0.034722222222222224</v>
      </c>
      <c r="M6" s="146"/>
      <c r="N6" s="6">
        <v>11.7</v>
      </c>
      <c r="O6" s="154">
        <v>0.052083333333333336</v>
      </c>
      <c r="P6" s="154"/>
      <c r="Q6" s="53"/>
    </row>
    <row r="7" spans="1:17" ht="15" customHeight="1">
      <c r="A7" s="4" t="s">
        <v>80</v>
      </c>
      <c r="B7" s="6">
        <f>B6+F6+J6+N6</f>
        <v>34.8</v>
      </c>
      <c r="C7" s="18">
        <f>D6+H6+L6+O6</f>
        <v>0.15625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</row>
    <row r="8" spans="1:17" ht="15.75" customHeight="1">
      <c r="A8" s="148" t="s">
        <v>81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</row>
    <row r="9" spans="1:17" ht="15" customHeight="1">
      <c r="A9" s="51" t="s">
        <v>65</v>
      </c>
      <c r="B9" s="160" t="s">
        <v>66</v>
      </c>
      <c r="C9" s="160"/>
      <c r="D9" s="160"/>
      <c r="E9" s="160"/>
      <c r="F9" s="160" t="s">
        <v>67</v>
      </c>
      <c r="G9" s="160"/>
      <c r="H9" s="160"/>
      <c r="I9" s="160"/>
      <c r="J9" s="160" t="s">
        <v>68</v>
      </c>
      <c r="K9" s="160"/>
      <c r="L9" s="160"/>
      <c r="M9" s="160"/>
      <c r="N9" s="160" t="s">
        <v>69</v>
      </c>
      <c r="O9" s="160"/>
      <c r="P9" s="160"/>
      <c r="Q9" s="160"/>
    </row>
    <row r="10" spans="1:17" ht="15" customHeight="1">
      <c r="A10" s="52" t="s">
        <v>6</v>
      </c>
      <c r="B10" s="145" t="s">
        <v>70</v>
      </c>
      <c r="C10" s="145"/>
      <c r="D10" s="145"/>
      <c r="E10" s="145"/>
      <c r="F10" s="145" t="s">
        <v>71</v>
      </c>
      <c r="G10" s="145"/>
      <c r="H10" s="145"/>
      <c r="I10" s="145"/>
      <c r="J10" s="145" t="s">
        <v>72</v>
      </c>
      <c r="K10" s="145"/>
      <c r="L10" s="145"/>
      <c r="M10" s="145"/>
      <c r="N10" s="145" t="s">
        <v>73</v>
      </c>
      <c r="O10" s="145"/>
      <c r="P10" s="145"/>
      <c r="Q10" s="145"/>
    </row>
    <row r="11" spans="1:17" ht="15" customHeight="1">
      <c r="A11" s="153" t="s">
        <v>74</v>
      </c>
      <c r="B11" s="145" t="s">
        <v>75</v>
      </c>
      <c r="C11" s="145"/>
      <c r="D11" s="145"/>
      <c r="E11" s="145"/>
      <c r="F11" s="145" t="s">
        <v>82</v>
      </c>
      <c r="G11" s="145"/>
      <c r="H11" s="145"/>
      <c r="I11" s="145"/>
      <c r="J11" s="145" t="s">
        <v>83</v>
      </c>
      <c r="K11" s="145"/>
      <c r="L11" s="145"/>
      <c r="M11" s="145"/>
      <c r="N11" s="145" t="s">
        <v>84</v>
      </c>
      <c r="O11" s="145"/>
      <c r="P11" s="145"/>
      <c r="Q11" s="145"/>
    </row>
    <row r="12" spans="1:17" ht="96" customHeight="1">
      <c r="A12" s="153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</row>
    <row r="13" spans="1:17" ht="15">
      <c r="A13" s="4" t="s">
        <v>79</v>
      </c>
      <c r="B13" s="144">
        <v>6</v>
      </c>
      <c r="C13" s="144"/>
      <c r="D13" s="146">
        <v>0.027777777777777776</v>
      </c>
      <c r="E13" s="146"/>
      <c r="F13" s="145">
        <v>10</v>
      </c>
      <c r="G13" s="145"/>
      <c r="H13" s="146">
        <v>0.041666666666666664</v>
      </c>
      <c r="I13" s="146"/>
      <c r="J13" s="145">
        <v>9</v>
      </c>
      <c r="K13" s="145"/>
      <c r="L13" s="146">
        <v>0.03819444444444444</v>
      </c>
      <c r="M13" s="146"/>
      <c r="N13" s="6">
        <v>14</v>
      </c>
      <c r="O13" s="154">
        <v>0.05902777777777778</v>
      </c>
      <c r="P13" s="154"/>
      <c r="Q13" s="53"/>
    </row>
    <row r="14" spans="1:17" ht="15">
      <c r="A14" s="4" t="s">
        <v>80</v>
      </c>
      <c r="B14" s="6">
        <f>B13+F13+J13+N13</f>
        <v>39</v>
      </c>
      <c r="C14" s="18">
        <f>D13+H13+L13+O13</f>
        <v>0.16666666666666669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</row>
    <row r="15" spans="1:17" ht="15.75" customHeight="1">
      <c r="A15" s="148" t="s">
        <v>85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</row>
    <row r="16" spans="1:17" ht="15" customHeight="1">
      <c r="A16" s="51" t="s">
        <v>65</v>
      </c>
      <c r="B16" s="160" t="s">
        <v>66</v>
      </c>
      <c r="C16" s="160"/>
      <c r="D16" s="160"/>
      <c r="E16" s="160"/>
      <c r="F16" s="160" t="s">
        <v>67</v>
      </c>
      <c r="G16" s="160"/>
      <c r="H16" s="160"/>
      <c r="I16" s="160"/>
      <c r="J16" s="160" t="s">
        <v>68</v>
      </c>
      <c r="K16" s="160"/>
      <c r="L16" s="160"/>
      <c r="M16" s="160"/>
      <c r="N16" s="160" t="s">
        <v>69</v>
      </c>
      <c r="O16" s="160"/>
      <c r="P16" s="160"/>
      <c r="Q16" s="160"/>
    </row>
    <row r="17" spans="1:17" ht="15" customHeight="1">
      <c r="A17" s="52" t="s">
        <v>6</v>
      </c>
      <c r="B17" s="145" t="s">
        <v>70</v>
      </c>
      <c r="C17" s="145"/>
      <c r="D17" s="145"/>
      <c r="E17" s="145"/>
      <c r="F17" s="145" t="s">
        <v>86</v>
      </c>
      <c r="G17" s="145"/>
      <c r="H17" s="145"/>
      <c r="I17" s="145"/>
      <c r="J17" s="145" t="s">
        <v>72</v>
      </c>
      <c r="K17" s="145"/>
      <c r="L17" s="145"/>
      <c r="M17" s="145"/>
      <c r="N17" s="145" t="s">
        <v>73</v>
      </c>
      <c r="O17" s="145"/>
      <c r="P17" s="145"/>
      <c r="Q17" s="145"/>
    </row>
    <row r="18" spans="1:17" ht="15" customHeight="1">
      <c r="A18" s="153" t="s">
        <v>74</v>
      </c>
      <c r="B18" s="145" t="s">
        <v>75</v>
      </c>
      <c r="C18" s="145"/>
      <c r="D18" s="145"/>
      <c r="E18" s="145"/>
      <c r="F18" s="145" t="s">
        <v>87</v>
      </c>
      <c r="G18" s="145"/>
      <c r="H18" s="145"/>
      <c r="I18" s="145"/>
      <c r="J18" s="145" t="s">
        <v>155</v>
      </c>
      <c r="K18" s="145"/>
      <c r="L18" s="145"/>
      <c r="M18" s="145"/>
      <c r="N18" s="145" t="s">
        <v>88</v>
      </c>
      <c r="O18" s="145"/>
      <c r="P18" s="145"/>
      <c r="Q18" s="145"/>
    </row>
    <row r="19" spans="1:17" ht="95.25" customHeight="1">
      <c r="A19" s="153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7" ht="15">
      <c r="A20" s="4" t="s">
        <v>79</v>
      </c>
      <c r="B20" s="144">
        <v>6.5</v>
      </c>
      <c r="C20" s="144"/>
      <c r="D20" s="146">
        <v>0.027777777777777776</v>
      </c>
      <c r="E20" s="146"/>
      <c r="F20" s="145">
        <v>10.4</v>
      </c>
      <c r="G20" s="145"/>
      <c r="H20" s="146">
        <v>0.041666666666666664</v>
      </c>
      <c r="I20" s="146"/>
      <c r="J20" s="145">
        <v>9.75</v>
      </c>
      <c r="K20" s="145"/>
      <c r="L20" s="146">
        <v>0.041666666666666664</v>
      </c>
      <c r="M20" s="146"/>
      <c r="N20" s="6">
        <v>14</v>
      </c>
      <c r="O20" s="154">
        <v>0.06944444444444443</v>
      </c>
      <c r="P20" s="154"/>
      <c r="Q20" s="53"/>
    </row>
    <row r="21" spans="1:17" ht="15">
      <c r="A21" s="4" t="s">
        <v>80</v>
      </c>
      <c r="B21" s="6">
        <f>B20+F20+J20+N20</f>
        <v>40.65</v>
      </c>
      <c r="C21" s="18">
        <f>D20+H20+L20+O20</f>
        <v>0.18055555555555552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</row>
    <row r="22" spans="1:17" ht="15.75" customHeight="1">
      <c r="A22" s="148" t="s">
        <v>89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</row>
    <row r="23" spans="1:17" ht="15" customHeight="1">
      <c r="A23" s="51" t="s">
        <v>65</v>
      </c>
      <c r="B23" s="160" t="s">
        <v>66</v>
      </c>
      <c r="C23" s="160"/>
      <c r="D23" s="160"/>
      <c r="E23" s="160"/>
      <c r="F23" s="160" t="s">
        <v>67</v>
      </c>
      <c r="G23" s="160"/>
      <c r="H23" s="160"/>
      <c r="I23" s="160"/>
      <c r="J23" s="160" t="s">
        <v>68</v>
      </c>
      <c r="K23" s="160"/>
      <c r="L23" s="160"/>
      <c r="M23" s="160"/>
      <c r="N23" s="161"/>
      <c r="O23" s="161"/>
      <c r="P23" s="161"/>
      <c r="Q23" s="161"/>
    </row>
    <row r="24" spans="1:17" ht="15" customHeight="1">
      <c r="A24" s="52" t="s">
        <v>6</v>
      </c>
      <c r="B24" s="145" t="s">
        <v>72</v>
      </c>
      <c r="C24" s="145"/>
      <c r="D24" s="145"/>
      <c r="E24" s="145"/>
      <c r="F24" s="145" t="s">
        <v>71</v>
      </c>
      <c r="G24" s="145"/>
      <c r="H24" s="145"/>
      <c r="I24" s="145"/>
      <c r="J24" s="145" t="s">
        <v>90</v>
      </c>
      <c r="K24" s="145"/>
      <c r="L24" s="145"/>
      <c r="M24" s="145"/>
      <c r="N24" s="161"/>
      <c r="O24" s="161"/>
      <c r="P24" s="161"/>
      <c r="Q24" s="161"/>
    </row>
    <row r="25" spans="1:17" ht="15" customHeight="1">
      <c r="A25" s="153" t="s">
        <v>74</v>
      </c>
      <c r="B25" s="145" t="s">
        <v>91</v>
      </c>
      <c r="C25" s="145"/>
      <c r="D25" s="145"/>
      <c r="E25" s="145"/>
      <c r="F25" s="145" t="s">
        <v>92</v>
      </c>
      <c r="G25" s="145"/>
      <c r="H25" s="145"/>
      <c r="I25" s="145"/>
      <c r="J25" s="145" t="s">
        <v>93</v>
      </c>
      <c r="K25" s="145"/>
      <c r="L25" s="145"/>
      <c r="M25" s="145"/>
      <c r="N25" s="161"/>
      <c r="O25" s="161"/>
      <c r="P25" s="161"/>
      <c r="Q25" s="161"/>
    </row>
    <row r="26" spans="1:17" ht="96" customHeight="1">
      <c r="A26" s="153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61"/>
      <c r="O26" s="161"/>
      <c r="P26" s="161"/>
      <c r="Q26" s="161"/>
    </row>
    <row r="27" spans="1:17" ht="15" customHeight="1">
      <c r="A27" s="4" t="s">
        <v>79</v>
      </c>
      <c r="B27" s="144">
        <v>6.5</v>
      </c>
      <c r="C27" s="144"/>
      <c r="D27" s="146">
        <v>0.027777777777777776</v>
      </c>
      <c r="E27" s="146"/>
      <c r="F27" s="145">
        <v>8.5</v>
      </c>
      <c r="G27" s="145"/>
      <c r="H27" s="146">
        <v>0.034722222222222224</v>
      </c>
      <c r="I27" s="146"/>
      <c r="J27" s="145">
        <v>12.2</v>
      </c>
      <c r="K27" s="145"/>
      <c r="L27" s="146">
        <v>0.052083333333333336</v>
      </c>
      <c r="M27" s="146"/>
      <c r="N27" s="161"/>
      <c r="O27" s="161"/>
      <c r="P27" s="161"/>
      <c r="Q27" s="161"/>
    </row>
    <row r="28" spans="1:17" ht="15">
      <c r="A28" s="4" t="s">
        <v>80</v>
      </c>
      <c r="B28" s="6">
        <f>B27+F27+J27+N27</f>
        <v>27.2</v>
      </c>
      <c r="C28" s="18">
        <f>D27+H27+L27+O27</f>
        <v>0.11458333333333334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</row>
    <row r="29" spans="1:17" ht="15.75">
      <c r="A29" s="148" t="s">
        <v>94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</row>
    <row r="30" spans="1:17" ht="15" customHeight="1">
      <c r="A30" s="51" t="s">
        <v>65</v>
      </c>
      <c r="B30" s="160" t="s">
        <v>66</v>
      </c>
      <c r="C30" s="160"/>
      <c r="D30" s="160"/>
      <c r="E30" s="160"/>
      <c r="F30" s="160" t="s">
        <v>67</v>
      </c>
      <c r="G30" s="160"/>
      <c r="H30" s="160"/>
      <c r="I30" s="160"/>
      <c r="J30" s="160" t="s">
        <v>68</v>
      </c>
      <c r="K30" s="160"/>
      <c r="L30" s="160"/>
      <c r="M30" s="160"/>
      <c r="N30" s="160" t="s">
        <v>69</v>
      </c>
      <c r="O30" s="160"/>
      <c r="P30" s="160"/>
      <c r="Q30" s="160"/>
    </row>
    <row r="31" spans="1:17" ht="15" customHeight="1">
      <c r="A31" s="52" t="s">
        <v>6</v>
      </c>
      <c r="B31" s="145" t="s">
        <v>70</v>
      </c>
      <c r="C31" s="145"/>
      <c r="D31" s="145"/>
      <c r="E31" s="145"/>
      <c r="F31" s="145" t="s">
        <v>71</v>
      </c>
      <c r="G31" s="145"/>
      <c r="H31" s="145"/>
      <c r="I31" s="145"/>
      <c r="J31" s="145" t="s">
        <v>72</v>
      </c>
      <c r="K31" s="145"/>
      <c r="L31" s="145"/>
      <c r="M31" s="145"/>
      <c r="N31" s="145" t="s">
        <v>95</v>
      </c>
      <c r="O31" s="145"/>
      <c r="P31" s="145"/>
      <c r="Q31" s="145"/>
    </row>
    <row r="32" spans="1:17" ht="15" customHeight="1">
      <c r="A32" s="153" t="s">
        <v>74</v>
      </c>
      <c r="B32" s="145" t="s">
        <v>75</v>
      </c>
      <c r="C32" s="145"/>
      <c r="D32" s="145"/>
      <c r="E32" s="145"/>
      <c r="F32" s="145" t="s">
        <v>169</v>
      </c>
      <c r="G32" s="145"/>
      <c r="H32" s="145"/>
      <c r="I32" s="145"/>
      <c r="J32" s="145" t="s">
        <v>102</v>
      </c>
      <c r="K32" s="145"/>
      <c r="L32" s="145"/>
      <c r="M32" s="145"/>
      <c r="N32" s="145" t="s">
        <v>178</v>
      </c>
      <c r="O32" s="145"/>
      <c r="P32" s="145"/>
      <c r="Q32" s="145"/>
    </row>
    <row r="33" spans="1:22" ht="96" customHeight="1">
      <c r="A33" s="153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V33" s="104"/>
    </row>
    <row r="34" spans="1:17" ht="15">
      <c r="A34" s="4" t="s">
        <v>79</v>
      </c>
      <c r="B34" s="144">
        <v>6.5</v>
      </c>
      <c r="C34" s="144"/>
      <c r="D34" s="146">
        <v>0.027777777777777776</v>
      </c>
      <c r="E34" s="146"/>
      <c r="F34" s="145">
        <v>10</v>
      </c>
      <c r="G34" s="145"/>
      <c r="H34" s="146">
        <v>0.04305555555555556</v>
      </c>
      <c r="I34" s="146"/>
      <c r="J34" s="145">
        <v>9</v>
      </c>
      <c r="K34" s="145"/>
      <c r="L34" s="146">
        <v>0.03819444444444444</v>
      </c>
      <c r="M34" s="146"/>
      <c r="N34" s="6">
        <v>16.4</v>
      </c>
      <c r="O34" s="154">
        <v>0.0763888888888889</v>
      </c>
      <c r="P34" s="154"/>
      <c r="Q34" s="53"/>
    </row>
    <row r="35" spans="1:17" ht="15">
      <c r="A35" s="4" t="s">
        <v>80</v>
      </c>
      <c r="B35" s="6">
        <f>B34+F34+J34+N34</f>
        <v>41.9</v>
      </c>
      <c r="C35" s="18">
        <f>D34+H34+L34+O34</f>
        <v>0.18541666666666667</v>
      </c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</row>
    <row r="36" spans="1:17" ht="15.75">
      <c r="A36" s="148" t="s">
        <v>96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</row>
    <row r="37" spans="1:17" ht="15" customHeight="1">
      <c r="A37" s="51" t="s">
        <v>65</v>
      </c>
      <c r="B37" s="160" t="s">
        <v>66</v>
      </c>
      <c r="C37" s="160"/>
      <c r="D37" s="160"/>
      <c r="E37" s="160"/>
      <c r="F37" s="160" t="s">
        <v>67</v>
      </c>
      <c r="G37" s="160"/>
      <c r="H37" s="160"/>
      <c r="I37" s="160"/>
      <c r="J37" s="160" t="s">
        <v>68</v>
      </c>
      <c r="K37" s="160"/>
      <c r="L37" s="160"/>
      <c r="M37" s="160"/>
      <c r="N37" s="160" t="s">
        <v>69</v>
      </c>
      <c r="O37" s="160"/>
      <c r="P37" s="160"/>
      <c r="Q37" s="160"/>
    </row>
    <row r="38" spans="1:17" ht="15" customHeight="1">
      <c r="A38" s="52" t="s">
        <v>6</v>
      </c>
      <c r="B38" s="145" t="s">
        <v>70</v>
      </c>
      <c r="C38" s="145"/>
      <c r="D38" s="145"/>
      <c r="E38" s="145"/>
      <c r="F38" s="145" t="s">
        <v>71</v>
      </c>
      <c r="G38" s="145"/>
      <c r="H38" s="145"/>
      <c r="I38" s="145"/>
      <c r="J38" s="145" t="s">
        <v>97</v>
      </c>
      <c r="K38" s="145"/>
      <c r="L38" s="145"/>
      <c r="M38" s="145"/>
      <c r="N38" s="145" t="s">
        <v>98</v>
      </c>
      <c r="O38" s="145"/>
      <c r="P38" s="145"/>
      <c r="Q38" s="145"/>
    </row>
    <row r="39" spans="1:17" ht="15" customHeight="1">
      <c r="A39" s="153" t="s">
        <v>74</v>
      </c>
      <c r="B39" s="145" t="s">
        <v>99</v>
      </c>
      <c r="C39" s="145"/>
      <c r="D39" s="145"/>
      <c r="E39" s="145"/>
      <c r="F39" s="145" t="s">
        <v>171</v>
      </c>
      <c r="G39" s="145"/>
      <c r="H39" s="145"/>
      <c r="I39" s="145"/>
      <c r="J39" s="145" t="s">
        <v>173</v>
      </c>
      <c r="K39" s="145"/>
      <c r="L39" s="145"/>
      <c r="M39" s="145"/>
      <c r="N39" s="145" t="s">
        <v>179</v>
      </c>
      <c r="O39" s="145"/>
      <c r="P39" s="145"/>
      <c r="Q39" s="145"/>
    </row>
    <row r="40" spans="1:17" ht="95.25" customHeight="1">
      <c r="A40" s="153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</row>
    <row r="41" spans="1:17" ht="15">
      <c r="A41" s="4" t="s">
        <v>79</v>
      </c>
      <c r="B41" s="144">
        <v>7.3</v>
      </c>
      <c r="C41" s="144"/>
      <c r="D41" s="146">
        <v>0.03125</v>
      </c>
      <c r="E41" s="146"/>
      <c r="F41" s="145">
        <v>10.5</v>
      </c>
      <c r="G41" s="145"/>
      <c r="H41" s="146">
        <v>0.04513888888888889</v>
      </c>
      <c r="I41" s="146"/>
      <c r="J41" s="145">
        <v>9.75</v>
      </c>
      <c r="K41" s="145"/>
      <c r="L41" s="146">
        <v>0.041666666666666664</v>
      </c>
      <c r="M41" s="146"/>
      <c r="N41" s="6">
        <v>17.15</v>
      </c>
      <c r="O41" s="154">
        <v>0.08333333333333333</v>
      </c>
      <c r="P41" s="154"/>
      <c r="Q41" s="53"/>
    </row>
    <row r="42" spans="1:17" ht="15">
      <c r="A42" s="4" t="s">
        <v>80</v>
      </c>
      <c r="B42" s="6">
        <f>B41+F41+J41+N41</f>
        <v>44.7</v>
      </c>
      <c r="C42" s="18">
        <f>D41+H41+L41+O41</f>
        <v>0.2013888888888889</v>
      </c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</row>
    <row r="43" spans="1:17" ht="15.75">
      <c r="A43" s="148" t="s">
        <v>100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</row>
    <row r="44" spans="1:17" ht="15" customHeight="1">
      <c r="A44" s="51" t="s">
        <v>65</v>
      </c>
      <c r="B44" s="160" t="s">
        <v>66</v>
      </c>
      <c r="C44" s="160"/>
      <c r="D44" s="160"/>
      <c r="E44" s="160"/>
      <c r="F44" s="160" t="s">
        <v>67</v>
      </c>
      <c r="G44" s="160"/>
      <c r="H44" s="160"/>
      <c r="I44" s="160"/>
      <c r="J44" s="160" t="s">
        <v>68</v>
      </c>
      <c r="K44" s="160"/>
      <c r="L44" s="160"/>
      <c r="M44" s="160"/>
      <c r="N44" s="160" t="s">
        <v>69</v>
      </c>
      <c r="O44" s="160"/>
      <c r="P44" s="160"/>
      <c r="Q44" s="160"/>
    </row>
    <row r="45" spans="1:17" ht="15" customHeight="1">
      <c r="A45" s="52" t="s">
        <v>6</v>
      </c>
      <c r="B45" s="145" t="s">
        <v>70</v>
      </c>
      <c r="C45" s="145"/>
      <c r="D45" s="145"/>
      <c r="E45" s="145"/>
      <c r="F45" s="145" t="s">
        <v>101</v>
      </c>
      <c r="G45" s="145"/>
      <c r="H45" s="145"/>
      <c r="I45" s="145"/>
      <c r="J45" s="145" t="s">
        <v>72</v>
      </c>
      <c r="K45" s="145"/>
      <c r="L45" s="145"/>
      <c r="M45" s="145"/>
      <c r="N45" s="145" t="s">
        <v>98</v>
      </c>
      <c r="O45" s="145"/>
      <c r="P45" s="145"/>
      <c r="Q45" s="145"/>
    </row>
    <row r="46" spans="1:17" ht="15" customHeight="1">
      <c r="A46" s="153" t="s">
        <v>74</v>
      </c>
      <c r="B46" s="145" t="s">
        <v>75</v>
      </c>
      <c r="C46" s="145"/>
      <c r="D46" s="145"/>
      <c r="E46" s="145"/>
      <c r="F46" s="145" t="s">
        <v>167</v>
      </c>
      <c r="G46" s="145"/>
      <c r="H46" s="145"/>
      <c r="I46" s="145"/>
      <c r="J46" s="145" t="s">
        <v>102</v>
      </c>
      <c r="K46" s="145"/>
      <c r="L46" s="145"/>
      <c r="M46" s="145"/>
      <c r="N46" s="145" t="s">
        <v>192</v>
      </c>
      <c r="O46" s="145"/>
      <c r="P46" s="145"/>
      <c r="Q46" s="145"/>
    </row>
    <row r="47" spans="1:17" ht="95.25" customHeight="1">
      <c r="A47" s="153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</row>
    <row r="48" spans="1:17" ht="15">
      <c r="A48" s="4" t="s">
        <v>79</v>
      </c>
      <c r="B48" s="144">
        <v>6.5</v>
      </c>
      <c r="C48" s="144"/>
      <c r="D48" s="146">
        <v>0.027777777777777776</v>
      </c>
      <c r="E48" s="146"/>
      <c r="F48" s="145">
        <v>11.4</v>
      </c>
      <c r="G48" s="145"/>
      <c r="H48" s="146">
        <v>0.04513888888888889</v>
      </c>
      <c r="I48" s="146"/>
      <c r="J48" s="145">
        <v>8.25</v>
      </c>
      <c r="K48" s="145"/>
      <c r="L48" s="146">
        <v>0.03819444444444444</v>
      </c>
      <c r="M48" s="146"/>
      <c r="N48" s="6">
        <v>21.5</v>
      </c>
      <c r="O48" s="154">
        <v>0.09375</v>
      </c>
      <c r="P48" s="154"/>
      <c r="Q48" s="53"/>
    </row>
    <row r="49" spans="1:17" ht="15">
      <c r="A49" s="4" t="s">
        <v>80</v>
      </c>
      <c r="B49" s="6">
        <f>B48+F48+J48+N48</f>
        <v>47.65</v>
      </c>
      <c r="C49" s="18">
        <f>D48+H48+L48+O48</f>
        <v>0.2048611111111111</v>
      </c>
      <c r="D49" s="54"/>
      <c r="E49" s="54"/>
      <c r="F49" s="55"/>
      <c r="G49" s="55"/>
      <c r="H49" s="54"/>
      <c r="I49" s="54"/>
      <c r="J49" s="55"/>
      <c r="K49" s="55"/>
      <c r="L49" s="54"/>
      <c r="M49" s="54"/>
      <c r="N49" s="55"/>
      <c r="O49" s="54"/>
      <c r="P49" s="55"/>
      <c r="Q49" s="56"/>
    </row>
    <row r="50" spans="1:17" ht="15.75">
      <c r="A50" s="148" t="s">
        <v>103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</row>
    <row r="51" spans="1:17" ht="15" customHeight="1">
      <c r="A51" s="51" t="s">
        <v>65</v>
      </c>
      <c r="B51" s="160" t="s">
        <v>66</v>
      </c>
      <c r="C51" s="160"/>
      <c r="D51" s="160"/>
      <c r="E51" s="160"/>
      <c r="F51" s="160" t="s">
        <v>67</v>
      </c>
      <c r="G51" s="160"/>
      <c r="H51" s="160"/>
      <c r="I51" s="160"/>
      <c r="J51" s="160" t="s">
        <v>68</v>
      </c>
      <c r="K51" s="160"/>
      <c r="L51" s="160"/>
      <c r="M51" s="160"/>
      <c r="N51" s="161"/>
      <c r="O51" s="161"/>
      <c r="P51" s="161"/>
      <c r="Q51" s="161"/>
    </row>
    <row r="52" spans="1:17" ht="15" customHeight="1">
      <c r="A52" s="52" t="s">
        <v>6</v>
      </c>
      <c r="B52" s="145" t="s">
        <v>70</v>
      </c>
      <c r="C52" s="145"/>
      <c r="D52" s="145"/>
      <c r="E52" s="145"/>
      <c r="F52" s="145" t="s">
        <v>71</v>
      </c>
      <c r="G52" s="145"/>
      <c r="H52" s="145"/>
      <c r="I52" s="145"/>
      <c r="J52" s="145" t="s">
        <v>90</v>
      </c>
      <c r="K52" s="145"/>
      <c r="L52" s="145"/>
      <c r="M52" s="145"/>
      <c r="N52" s="161"/>
      <c r="O52" s="161"/>
      <c r="P52" s="161"/>
      <c r="Q52" s="161"/>
    </row>
    <row r="53" spans="1:17" ht="15" customHeight="1">
      <c r="A53" s="153" t="s">
        <v>74</v>
      </c>
      <c r="B53" s="145" t="s">
        <v>75</v>
      </c>
      <c r="C53" s="145"/>
      <c r="D53" s="145"/>
      <c r="E53" s="145"/>
      <c r="F53" s="145" t="s">
        <v>165</v>
      </c>
      <c r="G53" s="145"/>
      <c r="H53" s="145"/>
      <c r="I53" s="145"/>
      <c r="J53" s="145" t="s">
        <v>104</v>
      </c>
      <c r="K53" s="145"/>
      <c r="L53" s="145"/>
      <c r="M53" s="145"/>
      <c r="N53" s="161"/>
      <c r="O53" s="161"/>
      <c r="P53" s="161"/>
      <c r="Q53" s="161"/>
    </row>
    <row r="54" spans="1:17" ht="95.25" customHeight="1">
      <c r="A54" s="153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61"/>
      <c r="O54" s="161"/>
      <c r="P54" s="161"/>
      <c r="Q54" s="161"/>
    </row>
    <row r="55" spans="1:17" ht="15">
      <c r="A55" s="4" t="s">
        <v>79</v>
      </c>
      <c r="B55" s="144">
        <v>6.5</v>
      </c>
      <c r="C55" s="144"/>
      <c r="D55" s="146">
        <v>0.027777777777777776</v>
      </c>
      <c r="E55" s="146"/>
      <c r="F55" s="145">
        <v>7.7</v>
      </c>
      <c r="G55" s="145"/>
      <c r="H55" s="146">
        <v>0.034722222222222224</v>
      </c>
      <c r="I55" s="146"/>
      <c r="J55" s="145">
        <v>12.1</v>
      </c>
      <c r="K55" s="145"/>
      <c r="L55" s="146">
        <v>0.052083333333333336</v>
      </c>
      <c r="M55" s="146"/>
      <c r="N55" s="161"/>
      <c r="O55" s="161"/>
      <c r="P55" s="161"/>
      <c r="Q55" s="161"/>
    </row>
    <row r="56" spans="1:17" ht="15">
      <c r="A56" s="4" t="s">
        <v>80</v>
      </c>
      <c r="B56" s="6">
        <f>B55+F55+J55+N55</f>
        <v>26.299999999999997</v>
      </c>
      <c r="C56" s="18">
        <f>D55+H55+L55+O55</f>
        <v>0.11458333333333334</v>
      </c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</row>
    <row r="57" spans="1:17" ht="15.75">
      <c r="A57" s="148" t="s">
        <v>105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</row>
    <row r="58" spans="1:17" ht="15" customHeight="1">
      <c r="A58" s="51" t="s">
        <v>65</v>
      </c>
      <c r="B58" s="151" t="s">
        <v>66</v>
      </c>
      <c r="C58" s="151"/>
      <c r="D58" s="151"/>
      <c r="E58" s="151"/>
      <c r="F58" s="151" t="s">
        <v>67</v>
      </c>
      <c r="G58" s="151"/>
      <c r="H58" s="151"/>
      <c r="I58" s="151"/>
      <c r="J58" s="151" t="s">
        <v>68</v>
      </c>
      <c r="K58" s="151"/>
      <c r="L58" s="151"/>
      <c r="M58" s="151"/>
      <c r="N58" s="151" t="s">
        <v>69</v>
      </c>
      <c r="O58" s="151"/>
      <c r="P58" s="151"/>
      <c r="Q58" s="151"/>
    </row>
    <row r="59" spans="1:17" ht="15" customHeight="1">
      <c r="A59" s="52" t="s">
        <v>6</v>
      </c>
      <c r="B59" s="145" t="s">
        <v>70</v>
      </c>
      <c r="C59" s="145"/>
      <c r="D59" s="145"/>
      <c r="E59" s="145"/>
      <c r="F59" s="145" t="s">
        <v>106</v>
      </c>
      <c r="G59" s="145"/>
      <c r="H59" s="145"/>
      <c r="I59" s="145"/>
      <c r="J59" s="145" t="s">
        <v>97</v>
      </c>
      <c r="K59" s="145"/>
      <c r="L59" s="145"/>
      <c r="M59" s="145"/>
      <c r="N59" s="145" t="s">
        <v>98</v>
      </c>
      <c r="O59" s="145"/>
      <c r="P59" s="145"/>
      <c r="Q59" s="145"/>
    </row>
    <row r="60" spans="1:17" ht="15" customHeight="1">
      <c r="A60" s="153" t="s">
        <v>74</v>
      </c>
      <c r="B60" s="145" t="s">
        <v>194</v>
      </c>
      <c r="C60" s="145"/>
      <c r="D60" s="145"/>
      <c r="E60" s="145"/>
      <c r="F60" s="145" t="s">
        <v>107</v>
      </c>
      <c r="G60" s="145"/>
      <c r="H60" s="145"/>
      <c r="I60" s="145"/>
      <c r="J60" s="145" t="s">
        <v>195</v>
      </c>
      <c r="K60" s="145"/>
      <c r="L60" s="145"/>
      <c r="M60" s="145"/>
      <c r="N60" s="145" t="s">
        <v>219</v>
      </c>
      <c r="O60" s="145"/>
      <c r="P60" s="145"/>
      <c r="Q60" s="145"/>
    </row>
    <row r="61" spans="1:17" ht="95.25" customHeight="1">
      <c r="A61" s="153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</row>
    <row r="62" spans="1:17" ht="15">
      <c r="A62" s="4" t="s">
        <v>79</v>
      </c>
      <c r="B62" s="144">
        <v>6</v>
      </c>
      <c r="C62" s="144"/>
      <c r="D62" s="146">
        <v>0.03125</v>
      </c>
      <c r="E62" s="146"/>
      <c r="F62" s="145">
        <v>10.2</v>
      </c>
      <c r="G62" s="145"/>
      <c r="H62" s="146">
        <v>0.04375</v>
      </c>
      <c r="I62" s="146"/>
      <c r="J62" s="145">
        <v>11.3</v>
      </c>
      <c r="K62" s="145"/>
      <c r="L62" s="146">
        <v>0.04861111111111111</v>
      </c>
      <c r="M62" s="146"/>
      <c r="N62" s="6">
        <v>23</v>
      </c>
      <c r="O62" s="154">
        <v>0.09722222222222222</v>
      </c>
      <c r="P62" s="154"/>
      <c r="Q62" s="53"/>
    </row>
    <row r="63" spans="1:17" ht="15">
      <c r="A63" s="4" t="s">
        <v>80</v>
      </c>
      <c r="B63" s="6">
        <f>B62+F62+J62+N62</f>
        <v>50.5</v>
      </c>
      <c r="C63" s="18">
        <f>D62+H62+L62+O62</f>
        <v>0.22083333333333333</v>
      </c>
      <c r="D63" s="54"/>
      <c r="E63" s="54"/>
      <c r="F63" s="55"/>
      <c r="G63" s="55"/>
      <c r="H63" s="54"/>
      <c r="I63" s="54"/>
      <c r="J63" s="55"/>
      <c r="K63" s="55"/>
      <c r="L63" s="54"/>
      <c r="M63" s="54"/>
      <c r="N63" s="55"/>
      <c r="O63" s="54"/>
      <c r="P63" s="55"/>
      <c r="Q63" s="56"/>
    </row>
    <row r="64" spans="1:17" ht="15.75">
      <c r="A64" s="148" t="s">
        <v>108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</row>
    <row r="65" spans="1:17" ht="15" customHeight="1">
      <c r="A65" s="51" t="s">
        <v>65</v>
      </c>
      <c r="B65" s="151" t="s">
        <v>66</v>
      </c>
      <c r="C65" s="151"/>
      <c r="D65" s="151"/>
      <c r="E65" s="151"/>
      <c r="F65" s="151" t="s">
        <v>67</v>
      </c>
      <c r="G65" s="151"/>
      <c r="H65" s="151"/>
      <c r="I65" s="151"/>
      <c r="J65" s="151" t="s">
        <v>68</v>
      </c>
      <c r="K65" s="151"/>
      <c r="L65" s="151"/>
      <c r="M65" s="151"/>
      <c r="N65" s="151" t="s">
        <v>69</v>
      </c>
      <c r="O65" s="151"/>
      <c r="P65" s="151"/>
      <c r="Q65" s="151"/>
    </row>
    <row r="66" spans="1:17" ht="15" customHeight="1">
      <c r="A66" s="52" t="s">
        <v>6</v>
      </c>
      <c r="B66" s="145" t="s">
        <v>70</v>
      </c>
      <c r="C66" s="145"/>
      <c r="D66" s="145"/>
      <c r="E66" s="145"/>
      <c r="F66" s="145" t="s">
        <v>196</v>
      </c>
      <c r="G66" s="145"/>
      <c r="H66" s="145"/>
      <c r="I66" s="145"/>
      <c r="J66" s="145" t="s">
        <v>97</v>
      </c>
      <c r="K66" s="145"/>
      <c r="L66" s="145"/>
      <c r="M66" s="145"/>
      <c r="N66" s="145" t="s">
        <v>197</v>
      </c>
      <c r="O66" s="145"/>
      <c r="P66" s="145"/>
      <c r="Q66" s="145"/>
    </row>
    <row r="67" spans="1:17" ht="15" customHeight="1">
      <c r="A67" s="153" t="s">
        <v>74</v>
      </c>
      <c r="B67" s="145" t="s">
        <v>99</v>
      </c>
      <c r="C67" s="145"/>
      <c r="D67" s="145"/>
      <c r="E67" s="145"/>
      <c r="F67" s="145" t="s">
        <v>198</v>
      </c>
      <c r="G67" s="145"/>
      <c r="H67" s="145"/>
      <c r="I67" s="145"/>
      <c r="J67" s="145" t="s">
        <v>199</v>
      </c>
      <c r="K67" s="145"/>
      <c r="L67" s="145"/>
      <c r="M67" s="145"/>
      <c r="N67" s="158" t="s">
        <v>220</v>
      </c>
      <c r="O67" s="159"/>
      <c r="P67" s="159"/>
      <c r="Q67" s="159"/>
    </row>
    <row r="68" spans="1:17" ht="95.25" customHeight="1">
      <c r="A68" s="153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59"/>
      <c r="O68" s="159"/>
      <c r="P68" s="159"/>
      <c r="Q68" s="159"/>
    </row>
    <row r="69" spans="1:17" ht="15">
      <c r="A69" s="4" t="s">
        <v>79</v>
      </c>
      <c r="B69" s="144">
        <v>7.5</v>
      </c>
      <c r="C69" s="144"/>
      <c r="D69" s="146">
        <v>0.03125</v>
      </c>
      <c r="E69" s="146"/>
      <c r="F69" s="145">
        <v>11</v>
      </c>
      <c r="G69" s="145"/>
      <c r="H69" s="146">
        <v>0.04513888888888889</v>
      </c>
      <c r="I69" s="146"/>
      <c r="J69" s="145">
        <v>10</v>
      </c>
      <c r="K69" s="145"/>
      <c r="L69" s="146">
        <v>0.041666666666666664</v>
      </c>
      <c r="M69" s="146"/>
      <c r="N69" s="6">
        <v>19.5</v>
      </c>
      <c r="O69" s="154">
        <v>0.08333333333333333</v>
      </c>
      <c r="P69" s="154"/>
      <c r="Q69" s="53"/>
    </row>
    <row r="70" spans="1:17" ht="15">
      <c r="A70" s="4" t="s">
        <v>80</v>
      </c>
      <c r="B70" s="6">
        <f>B69+F69+J69+N69</f>
        <v>48</v>
      </c>
      <c r="C70" s="18">
        <f>D69+H69+L69+O69</f>
        <v>0.2013888888888889</v>
      </c>
      <c r="D70" s="54"/>
      <c r="E70" s="54"/>
      <c r="F70" s="55"/>
      <c r="G70" s="55"/>
      <c r="H70" s="54"/>
      <c r="I70" s="54"/>
      <c r="J70" s="55"/>
      <c r="K70" s="55"/>
      <c r="L70" s="54"/>
      <c r="M70" s="54"/>
      <c r="N70" s="55"/>
      <c r="O70" s="54"/>
      <c r="P70" s="55"/>
      <c r="Q70" s="56"/>
    </row>
    <row r="71" spans="1:17" ht="15.75">
      <c r="A71" s="148" t="s">
        <v>109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</row>
    <row r="72" spans="1:17" ht="15" customHeight="1">
      <c r="A72" s="51" t="s">
        <v>65</v>
      </c>
      <c r="B72" s="151" t="s">
        <v>66</v>
      </c>
      <c r="C72" s="151"/>
      <c r="D72" s="151"/>
      <c r="E72" s="151"/>
      <c r="F72" s="151" t="s">
        <v>67</v>
      </c>
      <c r="G72" s="151"/>
      <c r="H72" s="151"/>
      <c r="I72" s="151"/>
      <c r="J72" s="151" t="s">
        <v>68</v>
      </c>
      <c r="K72" s="151"/>
      <c r="L72" s="151"/>
      <c r="M72" s="151"/>
      <c r="N72" s="151" t="s">
        <v>69</v>
      </c>
      <c r="O72" s="151"/>
      <c r="P72" s="151"/>
      <c r="Q72" s="151"/>
    </row>
    <row r="73" spans="1:17" ht="15" customHeight="1">
      <c r="A73" s="52" t="s">
        <v>6</v>
      </c>
      <c r="B73" s="145" t="s">
        <v>72</v>
      </c>
      <c r="C73" s="145"/>
      <c r="D73" s="145"/>
      <c r="E73" s="145"/>
      <c r="F73" s="145" t="s">
        <v>210</v>
      </c>
      <c r="G73" s="145"/>
      <c r="H73" s="145"/>
      <c r="I73" s="145"/>
      <c r="J73" s="145" t="s">
        <v>97</v>
      </c>
      <c r="K73" s="145"/>
      <c r="L73" s="145"/>
      <c r="M73" s="145"/>
      <c r="N73" s="145" t="s">
        <v>172</v>
      </c>
      <c r="O73" s="145"/>
      <c r="P73" s="145"/>
      <c r="Q73" s="145"/>
    </row>
    <row r="74" spans="1:17" ht="15" customHeight="1">
      <c r="A74" s="153" t="s">
        <v>74</v>
      </c>
      <c r="B74" s="145" t="s">
        <v>200</v>
      </c>
      <c r="C74" s="145"/>
      <c r="D74" s="145"/>
      <c r="E74" s="145"/>
      <c r="F74" s="145" t="s">
        <v>201</v>
      </c>
      <c r="G74" s="145"/>
      <c r="H74" s="145"/>
      <c r="I74" s="145"/>
      <c r="J74" s="145" t="s">
        <v>77</v>
      </c>
      <c r="K74" s="145"/>
      <c r="L74" s="145"/>
      <c r="M74" s="145"/>
      <c r="N74" s="158" t="s">
        <v>209</v>
      </c>
      <c r="O74" s="145"/>
      <c r="P74" s="145"/>
      <c r="Q74" s="145"/>
    </row>
    <row r="75" spans="1:17" ht="95.25" customHeight="1">
      <c r="A75" s="153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</row>
    <row r="76" spans="1:17" ht="15">
      <c r="A76" s="4" t="s">
        <v>79</v>
      </c>
      <c r="B76" s="144">
        <v>6.5</v>
      </c>
      <c r="C76" s="144"/>
      <c r="D76" s="146">
        <v>0.027777777777777776</v>
      </c>
      <c r="E76" s="146"/>
      <c r="F76" s="145">
        <v>8.5</v>
      </c>
      <c r="G76" s="145"/>
      <c r="H76" s="146">
        <v>0.034722222222222224</v>
      </c>
      <c r="I76" s="146"/>
      <c r="J76" s="145">
        <v>8.2</v>
      </c>
      <c r="K76" s="145"/>
      <c r="L76" s="146">
        <v>0.034722222222222224</v>
      </c>
      <c r="M76" s="146"/>
      <c r="N76" s="6">
        <v>26</v>
      </c>
      <c r="O76" s="154">
        <v>0.10416666666666667</v>
      </c>
      <c r="P76" s="154"/>
      <c r="Q76" s="53"/>
    </row>
    <row r="77" spans="1:17" ht="15">
      <c r="A77" s="4" t="s">
        <v>80</v>
      </c>
      <c r="B77" s="6">
        <f>B76+F76+J76+N76</f>
        <v>49.2</v>
      </c>
      <c r="C77" s="18">
        <f>D76+H76+L76+O76</f>
        <v>0.2013888888888889</v>
      </c>
      <c r="D77" s="54"/>
      <c r="E77" s="54"/>
      <c r="F77" s="55"/>
      <c r="G77" s="55"/>
      <c r="H77" s="54"/>
      <c r="I77" s="54"/>
      <c r="J77" s="55"/>
      <c r="K77" s="55"/>
      <c r="L77" s="54"/>
      <c r="M77" s="54"/>
      <c r="N77" s="55"/>
      <c r="O77" s="54"/>
      <c r="P77" s="55"/>
      <c r="Q77" s="56"/>
    </row>
    <row r="78" spans="1:17" ht="15.75">
      <c r="A78" s="148" t="s">
        <v>111</v>
      </c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</row>
    <row r="79" spans="1:17" ht="15" customHeight="1">
      <c r="A79" s="51" t="s">
        <v>65</v>
      </c>
      <c r="B79" s="149" t="s">
        <v>66</v>
      </c>
      <c r="C79" s="149"/>
      <c r="D79" s="149"/>
      <c r="E79" s="149"/>
      <c r="F79" s="150" t="s">
        <v>67</v>
      </c>
      <c r="G79" s="150"/>
      <c r="H79" s="150"/>
      <c r="I79" s="150"/>
      <c r="J79" s="151" t="s">
        <v>68</v>
      </c>
      <c r="K79" s="151"/>
      <c r="L79" s="151"/>
      <c r="M79" s="151"/>
      <c r="N79" s="152"/>
      <c r="O79" s="152"/>
      <c r="P79" s="152"/>
      <c r="Q79" s="152"/>
    </row>
    <row r="80" spans="1:17" ht="15" customHeight="1">
      <c r="A80" s="52" t="s">
        <v>6</v>
      </c>
      <c r="B80" s="145" t="s">
        <v>72</v>
      </c>
      <c r="C80" s="145"/>
      <c r="D80" s="145"/>
      <c r="E80" s="145"/>
      <c r="F80" s="144" t="s">
        <v>72</v>
      </c>
      <c r="G80" s="144"/>
      <c r="H80" s="144"/>
      <c r="I80" s="144"/>
      <c r="J80" s="145" t="s">
        <v>202</v>
      </c>
      <c r="K80" s="145"/>
      <c r="L80" s="145"/>
      <c r="M80" s="145"/>
      <c r="N80" s="155"/>
      <c r="O80" s="155"/>
      <c r="P80" s="155"/>
      <c r="Q80" s="155"/>
    </row>
    <row r="81" spans="1:17" ht="15" customHeight="1">
      <c r="A81" s="153" t="s">
        <v>74</v>
      </c>
      <c r="B81" s="145" t="s">
        <v>119</v>
      </c>
      <c r="C81" s="145"/>
      <c r="D81" s="145"/>
      <c r="E81" s="145"/>
      <c r="F81" s="144" t="s">
        <v>156</v>
      </c>
      <c r="G81" s="144"/>
      <c r="H81" s="144"/>
      <c r="I81" s="144"/>
      <c r="J81" s="145" t="s">
        <v>213</v>
      </c>
      <c r="K81" s="145"/>
      <c r="L81" s="145"/>
      <c r="M81" s="145"/>
      <c r="N81" s="155"/>
      <c r="O81" s="155"/>
      <c r="P81" s="155"/>
      <c r="Q81" s="155"/>
    </row>
    <row r="82" spans="1:17" ht="95.25" customHeight="1">
      <c r="A82" s="153"/>
      <c r="B82" s="145"/>
      <c r="C82" s="145"/>
      <c r="D82" s="145"/>
      <c r="E82" s="145"/>
      <c r="F82" s="144"/>
      <c r="G82" s="144"/>
      <c r="H82" s="144"/>
      <c r="I82" s="144"/>
      <c r="J82" s="145"/>
      <c r="K82" s="145"/>
      <c r="L82" s="145"/>
      <c r="M82" s="145"/>
      <c r="N82" s="155"/>
      <c r="O82" s="155"/>
      <c r="P82" s="155"/>
      <c r="Q82" s="155"/>
    </row>
    <row r="83" spans="1:17" ht="15">
      <c r="A83" s="57" t="s">
        <v>79</v>
      </c>
      <c r="B83" s="156">
        <v>5</v>
      </c>
      <c r="C83" s="156"/>
      <c r="D83" s="146">
        <v>0.020833333333333332</v>
      </c>
      <c r="E83" s="146"/>
      <c r="F83" s="145">
        <v>10</v>
      </c>
      <c r="G83" s="145"/>
      <c r="H83" s="147">
        <v>0.041666666666666664</v>
      </c>
      <c r="I83" s="147"/>
      <c r="J83" s="145">
        <v>12.5</v>
      </c>
      <c r="K83" s="145"/>
      <c r="L83" s="146">
        <v>0.052083333333333336</v>
      </c>
      <c r="M83" s="146"/>
      <c r="N83" s="55"/>
      <c r="O83" s="157"/>
      <c r="P83" s="157"/>
      <c r="Q83" s="56"/>
    </row>
    <row r="84" spans="1:17" ht="15">
      <c r="A84" s="4" t="s">
        <v>80</v>
      </c>
      <c r="B84" s="6">
        <f>B83+F83+J83+N83</f>
        <v>27.5</v>
      </c>
      <c r="C84" s="18">
        <f>D83+H83+L83+O83</f>
        <v>0.11458333333333334</v>
      </c>
      <c r="D84" s="54"/>
      <c r="E84" s="54"/>
      <c r="F84" s="55"/>
      <c r="G84" s="55"/>
      <c r="H84" s="54"/>
      <c r="I84" s="54"/>
      <c r="J84" s="55"/>
      <c r="K84" s="55"/>
      <c r="L84" s="54"/>
      <c r="M84" s="54"/>
      <c r="N84" s="55"/>
      <c r="O84" s="54"/>
      <c r="P84" s="55"/>
      <c r="Q84" s="56"/>
    </row>
    <row r="85" spans="1:17" ht="15.75">
      <c r="A85" s="148" t="s">
        <v>113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</row>
    <row r="86" spans="1:17" ht="15" customHeight="1">
      <c r="A86" s="51" t="s">
        <v>65</v>
      </c>
      <c r="B86" s="151" t="s">
        <v>66</v>
      </c>
      <c r="C86" s="151"/>
      <c r="D86" s="151"/>
      <c r="E86" s="151"/>
      <c r="F86" s="151" t="s">
        <v>67</v>
      </c>
      <c r="G86" s="151"/>
      <c r="H86" s="151"/>
      <c r="I86" s="151"/>
      <c r="J86" s="151" t="s">
        <v>68</v>
      </c>
      <c r="K86" s="151"/>
      <c r="L86" s="151"/>
      <c r="M86" s="151"/>
      <c r="N86" s="151" t="s">
        <v>69</v>
      </c>
      <c r="O86" s="151"/>
      <c r="P86" s="151"/>
      <c r="Q86" s="151"/>
    </row>
    <row r="87" spans="1:17" ht="15" customHeight="1">
      <c r="A87" s="52" t="s">
        <v>6</v>
      </c>
      <c r="B87" s="145" t="s">
        <v>70</v>
      </c>
      <c r="C87" s="145"/>
      <c r="D87" s="145"/>
      <c r="E87" s="145"/>
      <c r="F87" s="145" t="s">
        <v>86</v>
      </c>
      <c r="G87" s="145"/>
      <c r="H87" s="145"/>
      <c r="I87" s="145"/>
      <c r="J87" s="145" t="s">
        <v>97</v>
      </c>
      <c r="K87" s="145"/>
      <c r="L87" s="145"/>
      <c r="M87" s="145"/>
      <c r="N87" s="145" t="s">
        <v>98</v>
      </c>
      <c r="O87" s="145"/>
      <c r="P87" s="145"/>
      <c r="Q87" s="145"/>
    </row>
    <row r="88" spans="1:17" ht="15" customHeight="1">
      <c r="A88" s="153" t="s">
        <v>74</v>
      </c>
      <c r="B88" s="145" t="s">
        <v>75</v>
      </c>
      <c r="C88" s="145"/>
      <c r="D88" s="145"/>
      <c r="E88" s="145"/>
      <c r="F88" s="145" t="s">
        <v>203</v>
      </c>
      <c r="G88" s="145"/>
      <c r="H88" s="145"/>
      <c r="I88" s="145"/>
      <c r="J88" s="145" t="s">
        <v>114</v>
      </c>
      <c r="K88" s="145"/>
      <c r="L88" s="145"/>
      <c r="M88" s="145"/>
      <c r="N88" s="145" t="s">
        <v>204</v>
      </c>
      <c r="O88" s="145"/>
      <c r="P88" s="145"/>
      <c r="Q88" s="145"/>
    </row>
    <row r="89" spans="1:17" ht="95.25" customHeight="1">
      <c r="A89" s="153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</row>
    <row r="90" spans="1:17" ht="15">
      <c r="A90" s="4" t="s">
        <v>79</v>
      </c>
      <c r="B90" s="144">
        <v>6.5</v>
      </c>
      <c r="C90" s="144"/>
      <c r="D90" s="146">
        <v>0.027777777777777776</v>
      </c>
      <c r="E90" s="146"/>
      <c r="F90" s="145">
        <v>8.5</v>
      </c>
      <c r="G90" s="145"/>
      <c r="H90" s="146">
        <v>0.04375</v>
      </c>
      <c r="I90" s="146"/>
      <c r="J90" s="145">
        <v>9.75</v>
      </c>
      <c r="K90" s="145"/>
      <c r="L90" s="146">
        <v>0.041666666666666664</v>
      </c>
      <c r="M90" s="146"/>
      <c r="N90" s="6">
        <v>16.5</v>
      </c>
      <c r="O90" s="154">
        <v>0.06944444444444443</v>
      </c>
      <c r="P90" s="154"/>
      <c r="Q90" s="53"/>
    </row>
    <row r="91" spans="1:17" ht="15">
      <c r="A91" s="57" t="s">
        <v>80</v>
      </c>
      <c r="B91" s="13">
        <f>B90+F90+J90+N90</f>
        <v>41.25</v>
      </c>
      <c r="C91" s="8">
        <f>D90+H90+L90+O90</f>
        <v>0.18263888888888885</v>
      </c>
      <c r="D91" s="54"/>
      <c r="E91" s="54"/>
      <c r="F91" s="55"/>
      <c r="G91" s="55"/>
      <c r="H91" s="54"/>
      <c r="I91" s="54"/>
      <c r="J91" s="55"/>
      <c r="K91" s="55"/>
      <c r="L91" s="54"/>
      <c r="M91" s="54"/>
      <c r="N91" s="55"/>
      <c r="O91" s="54"/>
      <c r="P91" s="55"/>
      <c r="Q91" s="56"/>
    </row>
    <row r="92" spans="1:17" ht="15.75">
      <c r="A92" s="148" t="s">
        <v>115</v>
      </c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</row>
    <row r="93" spans="1:17" ht="15" customHeight="1">
      <c r="A93" s="51" t="s">
        <v>65</v>
      </c>
      <c r="B93" s="149" t="s">
        <v>66</v>
      </c>
      <c r="C93" s="149"/>
      <c r="D93" s="149"/>
      <c r="E93" s="149"/>
      <c r="F93" s="150" t="s">
        <v>67</v>
      </c>
      <c r="G93" s="150"/>
      <c r="H93" s="150"/>
      <c r="I93" s="150"/>
      <c r="J93" s="151" t="s">
        <v>68</v>
      </c>
      <c r="K93" s="151"/>
      <c r="L93" s="151"/>
      <c r="M93" s="151"/>
      <c r="N93" s="152"/>
      <c r="O93" s="152"/>
      <c r="P93" s="152"/>
      <c r="Q93" s="152"/>
    </row>
    <row r="94" spans="1:17" ht="15" customHeight="1">
      <c r="A94" s="52" t="s">
        <v>6</v>
      </c>
      <c r="B94" s="145" t="s">
        <v>72</v>
      </c>
      <c r="C94" s="145"/>
      <c r="D94" s="145"/>
      <c r="E94" s="145"/>
      <c r="F94" s="144" t="s">
        <v>205</v>
      </c>
      <c r="G94" s="144"/>
      <c r="H94" s="144"/>
      <c r="I94" s="144"/>
      <c r="J94" s="145" t="s">
        <v>72</v>
      </c>
      <c r="K94" s="145"/>
      <c r="L94" s="145"/>
      <c r="M94" s="145"/>
      <c r="N94" s="152"/>
      <c r="O94" s="152"/>
      <c r="P94" s="152"/>
      <c r="Q94" s="152"/>
    </row>
    <row r="95" spans="1:17" ht="15" customHeight="1">
      <c r="A95" s="153" t="s">
        <v>74</v>
      </c>
      <c r="B95" s="145" t="s">
        <v>190</v>
      </c>
      <c r="C95" s="145"/>
      <c r="D95" s="145"/>
      <c r="E95" s="145"/>
      <c r="F95" s="144" t="s">
        <v>189</v>
      </c>
      <c r="G95" s="144"/>
      <c r="H95" s="144"/>
      <c r="I95" s="144"/>
      <c r="J95" s="145" t="s">
        <v>156</v>
      </c>
      <c r="K95" s="145"/>
      <c r="L95" s="145"/>
      <c r="M95" s="145"/>
      <c r="N95" s="152"/>
      <c r="O95" s="152"/>
      <c r="P95" s="152"/>
      <c r="Q95" s="152"/>
    </row>
    <row r="96" spans="1:17" ht="95.25" customHeight="1">
      <c r="A96" s="153"/>
      <c r="B96" s="145"/>
      <c r="C96" s="145"/>
      <c r="D96" s="145"/>
      <c r="E96" s="145"/>
      <c r="F96" s="144"/>
      <c r="G96" s="144"/>
      <c r="H96" s="144"/>
      <c r="I96" s="144"/>
      <c r="J96" s="145"/>
      <c r="K96" s="145"/>
      <c r="L96" s="145"/>
      <c r="M96" s="145"/>
      <c r="N96" s="152"/>
      <c r="O96" s="152"/>
      <c r="P96" s="152"/>
      <c r="Q96" s="152"/>
    </row>
    <row r="97" spans="1:17" ht="15">
      <c r="A97" s="4" t="s">
        <v>79</v>
      </c>
      <c r="B97" s="144">
        <v>6</v>
      </c>
      <c r="C97" s="144"/>
      <c r="D97" s="146">
        <v>0.027777777777777776</v>
      </c>
      <c r="E97" s="146"/>
      <c r="F97" s="145">
        <v>9.5</v>
      </c>
      <c r="G97" s="145"/>
      <c r="H97" s="147">
        <v>0.04513888888888889</v>
      </c>
      <c r="I97" s="147"/>
      <c r="J97" s="145">
        <v>5.2</v>
      </c>
      <c r="K97" s="145"/>
      <c r="L97" s="146">
        <v>0.027777777777777776</v>
      </c>
      <c r="M97" s="146"/>
      <c r="N97" s="152"/>
      <c r="O97" s="152"/>
      <c r="P97" s="152"/>
      <c r="Q97" s="152"/>
    </row>
    <row r="98" spans="1:17" ht="15">
      <c r="A98" s="57" t="s">
        <v>80</v>
      </c>
      <c r="B98" s="13">
        <f>B97+F97+J97+N97</f>
        <v>20.7</v>
      </c>
      <c r="C98" s="8">
        <f>D97+H97+L97+O97</f>
        <v>0.10069444444444443</v>
      </c>
      <c r="D98" s="54"/>
      <c r="E98" s="54"/>
      <c r="F98" s="55"/>
      <c r="G98" s="55"/>
      <c r="H98" s="54"/>
      <c r="I98" s="54"/>
      <c r="J98" s="55"/>
      <c r="K98" s="55"/>
      <c r="L98" s="54"/>
      <c r="M98" s="54"/>
      <c r="N98" s="55"/>
      <c r="O98" s="54"/>
      <c r="P98" s="55"/>
      <c r="Q98" s="56"/>
    </row>
    <row r="99" spans="1:17" ht="15.75">
      <c r="A99" s="148" t="s">
        <v>117</v>
      </c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</row>
    <row r="100" spans="1:17" ht="15" customHeight="1">
      <c r="A100" s="51" t="s">
        <v>65</v>
      </c>
      <c r="B100" s="149" t="s">
        <v>66</v>
      </c>
      <c r="C100" s="149"/>
      <c r="D100" s="149"/>
      <c r="E100" s="149"/>
      <c r="F100" s="150" t="s">
        <v>67</v>
      </c>
      <c r="G100" s="150"/>
      <c r="H100" s="150"/>
      <c r="I100" s="150"/>
      <c r="J100" s="151" t="s">
        <v>118</v>
      </c>
      <c r="K100" s="151"/>
      <c r="L100" s="151"/>
      <c r="M100" s="151"/>
      <c r="N100" s="152"/>
      <c r="O100" s="152"/>
      <c r="P100" s="152"/>
      <c r="Q100" s="152"/>
    </row>
    <row r="101" spans="1:17" ht="15" customHeight="1">
      <c r="A101" s="52" t="s">
        <v>6</v>
      </c>
      <c r="B101" s="145" t="s">
        <v>206</v>
      </c>
      <c r="C101" s="145"/>
      <c r="D101" s="145"/>
      <c r="E101" s="145"/>
      <c r="F101" s="144" t="s">
        <v>207</v>
      </c>
      <c r="G101" s="144"/>
      <c r="H101" s="144"/>
      <c r="I101" s="144"/>
      <c r="J101" s="145"/>
      <c r="K101" s="145"/>
      <c r="L101" s="145"/>
      <c r="M101" s="145"/>
      <c r="N101" s="152"/>
      <c r="O101" s="152"/>
      <c r="P101" s="152"/>
      <c r="Q101" s="152"/>
    </row>
    <row r="102" spans="1:17" ht="15" customHeight="1">
      <c r="A102" s="153" t="s">
        <v>74</v>
      </c>
      <c r="B102" s="145" t="s">
        <v>208</v>
      </c>
      <c r="C102" s="145"/>
      <c r="D102" s="145"/>
      <c r="E102" s="145"/>
      <c r="F102" s="144" t="s">
        <v>119</v>
      </c>
      <c r="G102" s="144"/>
      <c r="H102" s="144"/>
      <c r="I102" s="144"/>
      <c r="J102" s="145" t="s">
        <v>120</v>
      </c>
      <c r="K102" s="145"/>
      <c r="L102" s="145"/>
      <c r="M102" s="145"/>
      <c r="N102" s="152"/>
      <c r="O102" s="152"/>
      <c r="P102" s="152"/>
      <c r="Q102" s="152"/>
    </row>
    <row r="103" spans="1:17" ht="95.25" customHeight="1">
      <c r="A103" s="153"/>
      <c r="B103" s="145"/>
      <c r="C103" s="145"/>
      <c r="D103" s="145"/>
      <c r="E103" s="145"/>
      <c r="F103" s="144"/>
      <c r="G103" s="144"/>
      <c r="H103" s="144"/>
      <c r="I103" s="144"/>
      <c r="J103" s="145"/>
      <c r="K103" s="145"/>
      <c r="L103" s="145"/>
      <c r="M103" s="145"/>
      <c r="N103" s="152"/>
      <c r="O103" s="152"/>
      <c r="P103" s="152"/>
      <c r="Q103" s="152"/>
    </row>
    <row r="104" spans="1:17" ht="15">
      <c r="A104" s="4" t="s">
        <v>79</v>
      </c>
      <c r="B104" s="144">
        <v>4.7</v>
      </c>
      <c r="C104" s="144"/>
      <c r="D104" s="146">
        <v>0.024305555555555556</v>
      </c>
      <c r="E104" s="146"/>
      <c r="F104" s="145">
        <v>4</v>
      </c>
      <c r="G104" s="145"/>
      <c r="H104" s="147">
        <v>0.020833333333333332</v>
      </c>
      <c r="I104" s="147"/>
      <c r="J104" s="145">
        <v>42</v>
      </c>
      <c r="K104" s="145"/>
      <c r="L104" s="146"/>
      <c r="M104" s="146"/>
      <c r="N104" s="152"/>
      <c r="O104" s="152"/>
      <c r="P104" s="152"/>
      <c r="Q104" s="152"/>
    </row>
    <row r="105" spans="1:17" ht="15">
      <c r="A105" s="4" t="s">
        <v>80</v>
      </c>
      <c r="B105" s="6">
        <f>B104+F104+J104+N104</f>
        <v>50.7</v>
      </c>
      <c r="C105" s="18">
        <f>D104+H104+L104+O104</f>
        <v>0.04513888888888889</v>
      </c>
      <c r="D105" s="54"/>
      <c r="E105" s="54"/>
      <c r="F105" s="55"/>
      <c r="G105" s="55"/>
      <c r="H105" s="54"/>
      <c r="I105" s="54"/>
      <c r="J105" s="55"/>
      <c r="K105" s="55"/>
      <c r="L105" s="54"/>
      <c r="M105" s="54"/>
      <c r="N105" s="55"/>
      <c r="O105" s="54"/>
      <c r="P105" s="55"/>
      <c r="Q105" s="56"/>
    </row>
  </sheetData>
  <sheetProtection selectLockedCells="1" selectUnlockedCells="1"/>
  <mergeCells count="310">
    <mergeCell ref="A1:Q1"/>
    <mergeCell ref="B2:E2"/>
    <mergeCell ref="F2:I2"/>
    <mergeCell ref="J2:M2"/>
    <mergeCell ref="N2:Q2"/>
    <mergeCell ref="B3:E3"/>
    <mergeCell ref="F3:I3"/>
    <mergeCell ref="J3:M3"/>
    <mergeCell ref="N3:Q3"/>
    <mergeCell ref="A4:A5"/>
    <mergeCell ref="B4:E5"/>
    <mergeCell ref="F4:I5"/>
    <mergeCell ref="J4:M5"/>
    <mergeCell ref="N4:Q5"/>
    <mergeCell ref="B6:C6"/>
    <mergeCell ref="D6:E6"/>
    <mergeCell ref="F6:G6"/>
    <mergeCell ref="H6:I6"/>
    <mergeCell ref="J6:K6"/>
    <mergeCell ref="L6:M6"/>
    <mergeCell ref="O6:P6"/>
    <mergeCell ref="D7:Q7"/>
    <mergeCell ref="A8:Q8"/>
    <mergeCell ref="B9:E9"/>
    <mergeCell ref="F9:I9"/>
    <mergeCell ref="J9:M9"/>
    <mergeCell ref="N9:Q9"/>
    <mergeCell ref="B10:E10"/>
    <mergeCell ref="F10:I10"/>
    <mergeCell ref="J10:M10"/>
    <mergeCell ref="N10:Q10"/>
    <mergeCell ref="A11:A12"/>
    <mergeCell ref="B11:E12"/>
    <mergeCell ref="F11:I12"/>
    <mergeCell ref="J11:M12"/>
    <mergeCell ref="N11:Q12"/>
    <mergeCell ref="B13:C13"/>
    <mergeCell ref="D13:E13"/>
    <mergeCell ref="F13:G13"/>
    <mergeCell ref="H13:I13"/>
    <mergeCell ref="J13:K13"/>
    <mergeCell ref="L13:M13"/>
    <mergeCell ref="O13:P13"/>
    <mergeCell ref="D14:Q14"/>
    <mergeCell ref="A15:Q15"/>
    <mergeCell ref="B16:E16"/>
    <mergeCell ref="F16:I16"/>
    <mergeCell ref="J16:M16"/>
    <mergeCell ref="N16:Q16"/>
    <mergeCell ref="B17:E17"/>
    <mergeCell ref="F17:I17"/>
    <mergeCell ref="J17:M17"/>
    <mergeCell ref="N17:Q17"/>
    <mergeCell ref="A18:A19"/>
    <mergeCell ref="B18:E19"/>
    <mergeCell ref="F18:I19"/>
    <mergeCell ref="J18:M19"/>
    <mergeCell ref="N18:Q19"/>
    <mergeCell ref="B20:C20"/>
    <mergeCell ref="D20:E20"/>
    <mergeCell ref="F20:G20"/>
    <mergeCell ref="H20:I20"/>
    <mergeCell ref="J20:K20"/>
    <mergeCell ref="L20:M20"/>
    <mergeCell ref="O20:P20"/>
    <mergeCell ref="D21:Q21"/>
    <mergeCell ref="A22:Q22"/>
    <mergeCell ref="B23:E23"/>
    <mergeCell ref="F23:I23"/>
    <mergeCell ref="J23:M23"/>
    <mergeCell ref="N23:Q27"/>
    <mergeCell ref="B24:E24"/>
    <mergeCell ref="F24:I24"/>
    <mergeCell ref="J24:M24"/>
    <mergeCell ref="A25:A26"/>
    <mergeCell ref="B25:E26"/>
    <mergeCell ref="F25:I26"/>
    <mergeCell ref="J25:M26"/>
    <mergeCell ref="B27:C27"/>
    <mergeCell ref="D27:E27"/>
    <mergeCell ref="F27:G27"/>
    <mergeCell ref="H27:I27"/>
    <mergeCell ref="J27:K27"/>
    <mergeCell ref="L27:M27"/>
    <mergeCell ref="D28:Q28"/>
    <mergeCell ref="A29:Q29"/>
    <mergeCell ref="B30:E30"/>
    <mergeCell ref="F30:I30"/>
    <mergeCell ref="J30:M30"/>
    <mergeCell ref="N30:Q30"/>
    <mergeCell ref="B31:E31"/>
    <mergeCell ref="F31:I31"/>
    <mergeCell ref="J31:M31"/>
    <mergeCell ref="N31:Q31"/>
    <mergeCell ref="A32:A33"/>
    <mergeCell ref="B32:E33"/>
    <mergeCell ref="F32:I33"/>
    <mergeCell ref="J32:M33"/>
    <mergeCell ref="N32:Q33"/>
    <mergeCell ref="B34:C34"/>
    <mergeCell ref="D34:E34"/>
    <mergeCell ref="F34:G34"/>
    <mergeCell ref="H34:I34"/>
    <mergeCell ref="J34:K34"/>
    <mergeCell ref="L34:M34"/>
    <mergeCell ref="O34:P34"/>
    <mergeCell ref="D35:Q35"/>
    <mergeCell ref="A36:Q36"/>
    <mergeCell ref="B37:E37"/>
    <mergeCell ref="F37:I37"/>
    <mergeCell ref="J37:M37"/>
    <mergeCell ref="N37:Q37"/>
    <mergeCell ref="B38:E38"/>
    <mergeCell ref="F38:I38"/>
    <mergeCell ref="J38:M38"/>
    <mergeCell ref="N38:Q38"/>
    <mergeCell ref="A39:A40"/>
    <mergeCell ref="B39:E40"/>
    <mergeCell ref="F39:I40"/>
    <mergeCell ref="J39:M40"/>
    <mergeCell ref="N39:Q40"/>
    <mergeCell ref="B41:C41"/>
    <mergeCell ref="D41:E41"/>
    <mergeCell ref="F41:G41"/>
    <mergeCell ref="H41:I41"/>
    <mergeCell ref="J41:K41"/>
    <mergeCell ref="L41:M41"/>
    <mergeCell ref="O41:P41"/>
    <mergeCell ref="D42:Q42"/>
    <mergeCell ref="A43:Q43"/>
    <mergeCell ref="B44:E44"/>
    <mergeCell ref="F44:I44"/>
    <mergeCell ref="J44:M44"/>
    <mergeCell ref="N44:Q44"/>
    <mergeCell ref="B45:E45"/>
    <mergeCell ref="F45:I45"/>
    <mergeCell ref="J45:M45"/>
    <mergeCell ref="N45:Q45"/>
    <mergeCell ref="A46:A47"/>
    <mergeCell ref="B46:E47"/>
    <mergeCell ref="F46:I47"/>
    <mergeCell ref="J46:M47"/>
    <mergeCell ref="N46:Q47"/>
    <mergeCell ref="B48:C48"/>
    <mergeCell ref="D48:E48"/>
    <mergeCell ref="F48:G48"/>
    <mergeCell ref="H48:I48"/>
    <mergeCell ref="J48:K48"/>
    <mergeCell ref="L48:M48"/>
    <mergeCell ref="O48:P48"/>
    <mergeCell ref="A50:Q50"/>
    <mergeCell ref="B51:E51"/>
    <mergeCell ref="F51:I51"/>
    <mergeCell ref="J51:M51"/>
    <mergeCell ref="N51:Q55"/>
    <mergeCell ref="B52:E52"/>
    <mergeCell ref="F52:I52"/>
    <mergeCell ref="J52:M52"/>
    <mergeCell ref="A53:A54"/>
    <mergeCell ref="B53:E54"/>
    <mergeCell ref="F53:I54"/>
    <mergeCell ref="J53:M54"/>
    <mergeCell ref="B55:C55"/>
    <mergeCell ref="D55:E55"/>
    <mergeCell ref="F55:G55"/>
    <mergeCell ref="H55:I55"/>
    <mergeCell ref="J55:K55"/>
    <mergeCell ref="L55:M55"/>
    <mergeCell ref="D56:Q56"/>
    <mergeCell ref="A57:Q57"/>
    <mergeCell ref="B58:E58"/>
    <mergeCell ref="F58:I58"/>
    <mergeCell ref="J58:M58"/>
    <mergeCell ref="N58:Q58"/>
    <mergeCell ref="B59:E59"/>
    <mergeCell ref="F59:I59"/>
    <mergeCell ref="J59:M59"/>
    <mergeCell ref="N59:Q59"/>
    <mergeCell ref="A60:A61"/>
    <mergeCell ref="B60:E61"/>
    <mergeCell ref="F60:I61"/>
    <mergeCell ref="J60:M61"/>
    <mergeCell ref="N60:Q61"/>
    <mergeCell ref="B62:C62"/>
    <mergeCell ref="D62:E62"/>
    <mergeCell ref="F62:G62"/>
    <mergeCell ref="H62:I62"/>
    <mergeCell ref="J62:K62"/>
    <mergeCell ref="L62:M62"/>
    <mergeCell ref="O62:P62"/>
    <mergeCell ref="A64:Q64"/>
    <mergeCell ref="B65:E65"/>
    <mergeCell ref="F65:I65"/>
    <mergeCell ref="J65:M65"/>
    <mergeCell ref="N65:Q65"/>
    <mergeCell ref="B66:E66"/>
    <mergeCell ref="F66:I66"/>
    <mergeCell ref="J66:M66"/>
    <mergeCell ref="N66:Q66"/>
    <mergeCell ref="A67:A68"/>
    <mergeCell ref="B67:E68"/>
    <mergeCell ref="F67:I68"/>
    <mergeCell ref="J67:M68"/>
    <mergeCell ref="N67:Q68"/>
    <mergeCell ref="B69:C69"/>
    <mergeCell ref="D69:E69"/>
    <mergeCell ref="F69:G69"/>
    <mergeCell ref="H69:I69"/>
    <mergeCell ref="J69:K69"/>
    <mergeCell ref="L69:M69"/>
    <mergeCell ref="O69:P69"/>
    <mergeCell ref="A71:Q71"/>
    <mergeCell ref="B72:E72"/>
    <mergeCell ref="F72:I72"/>
    <mergeCell ref="J72:M72"/>
    <mergeCell ref="N72:Q72"/>
    <mergeCell ref="B73:E73"/>
    <mergeCell ref="F73:I73"/>
    <mergeCell ref="J73:M73"/>
    <mergeCell ref="N73:Q73"/>
    <mergeCell ref="A74:A75"/>
    <mergeCell ref="B74:E75"/>
    <mergeCell ref="F74:I75"/>
    <mergeCell ref="J74:M75"/>
    <mergeCell ref="N74:Q75"/>
    <mergeCell ref="B76:C76"/>
    <mergeCell ref="D76:E76"/>
    <mergeCell ref="F76:G76"/>
    <mergeCell ref="H76:I76"/>
    <mergeCell ref="J76:K76"/>
    <mergeCell ref="L76:M76"/>
    <mergeCell ref="O76:P76"/>
    <mergeCell ref="A78:Q78"/>
    <mergeCell ref="B79:E79"/>
    <mergeCell ref="F79:I79"/>
    <mergeCell ref="J79:M79"/>
    <mergeCell ref="N79:Q79"/>
    <mergeCell ref="B80:E80"/>
    <mergeCell ref="F80:I80"/>
    <mergeCell ref="J80:M80"/>
    <mergeCell ref="N80:Q80"/>
    <mergeCell ref="A81:A82"/>
    <mergeCell ref="B81:E82"/>
    <mergeCell ref="F81:I82"/>
    <mergeCell ref="J81:M82"/>
    <mergeCell ref="N81:Q82"/>
    <mergeCell ref="B83:C83"/>
    <mergeCell ref="D83:E83"/>
    <mergeCell ref="F83:G83"/>
    <mergeCell ref="H83:I83"/>
    <mergeCell ref="J83:K83"/>
    <mergeCell ref="L83:M83"/>
    <mergeCell ref="O83:P83"/>
    <mergeCell ref="A85:Q85"/>
    <mergeCell ref="B86:E86"/>
    <mergeCell ref="F86:I86"/>
    <mergeCell ref="J86:M86"/>
    <mergeCell ref="N86:Q86"/>
    <mergeCell ref="B87:E87"/>
    <mergeCell ref="F87:I87"/>
    <mergeCell ref="J87:M87"/>
    <mergeCell ref="N87:Q87"/>
    <mergeCell ref="A88:A89"/>
    <mergeCell ref="B88:E89"/>
    <mergeCell ref="F88:I89"/>
    <mergeCell ref="J88:M89"/>
    <mergeCell ref="N88:Q89"/>
    <mergeCell ref="B90:C90"/>
    <mergeCell ref="D90:E90"/>
    <mergeCell ref="F90:G90"/>
    <mergeCell ref="H90:I90"/>
    <mergeCell ref="J90:K90"/>
    <mergeCell ref="L90:M90"/>
    <mergeCell ref="O90:P90"/>
    <mergeCell ref="A92:Q92"/>
    <mergeCell ref="B93:E93"/>
    <mergeCell ref="F93:I93"/>
    <mergeCell ref="J93:M93"/>
    <mergeCell ref="N93:Q97"/>
    <mergeCell ref="B94:E94"/>
    <mergeCell ref="F94:I94"/>
    <mergeCell ref="J94:M94"/>
    <mergeCell ref="A95:A96"/>
    <mergeCell ref="B95:E96"/>
    <mergeCell ref="F95:I96"/>
    <mergeCell ref="J95:M96"/>
    <mergeCell ref="B97:C97"/>
    <mergeCell ref="D97:E97"/>
    <mergeCell ref="F97:G97"/>
    <mergeCell ref="H97:I97"/>
    <mergeCell ref="J97:K97"/>
    <mergeCell ref="L97:M97"/>
    <mergeCell ref="A99:Q99"/>
    <mergeCell ref="B100:E100"/>
    <mergeCell ref="F100:I100"/>
    <mergeCell ref="J100:M100"/>
    <mergeCell ref="N100:Q104"/>
    <mergeCell ref="B101:E101"/>
    <mergeCell ref="F101:I101"/>
    <mergeCell ref="J101:M101"/>
    <mergeCell ref="A102:A103"/>
    <mergeCell ref="B102:E103"/>
    <mergeCell ref="F102:I103"/>
    <mergeCell ref="J102:M103"/>
    <mergeCell ref="B104:C104"/>
    <mergeCell ref="D104:E104"/>
    <mergeCell ref="F104:G104"/>
    <mergeCell ref="H104:I104"/>
    <mergeCell ref="J104:K104"/>
    <mergeCell ref="L104:M104"/>
  </mergeCells>
  <printOptions/>
  <pageMargins left="0.5298611111111111" right="0.1701388888888889" top="0.3798611111111111" bottom="0.24027777777777778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zoomScale="104" zoomScaleNormal="104" workbookViewId="0" topLeftCell="A18">
      <selection activeCell="N39" sqref="N39"/>
    </sheetView>
  </sheetViews>
  <sheetFormatPr defaultColWidth="11.421875" defaultRowHeight="15"/>
  <cols>
    <col min="1" max="1" width="5.7109375" style="0" customWidth="1"/>
    <col min="2" max="2" width="14.140625" style="0" customWidth="1"/>
    <col min="3" max="6" width="11.57421875" style="0" customWidth="1"/>
    <col min="7" max="7" width="7.57421875" style="0" customWidth="1"/>
    <col min="8" max="10" width="11.57421875" style="0" customWidth="1"/>
    <col min="11" max="11" width="7.57421875" style="0" customWidth="1"/>
    <col min="12" max="16384" width="11.57421875" style="0" customWidth="1"/>
  </cols>
  <sheetData>
    <row r="1" spans="1:13" ht="15.75" thickBot="1">
      <c r="A1" s="137" t="s">
        <v>154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5.75" customHeight="1">
      <c r="A2" s="138" t="s">
        <v>1</v>
      </c>
      <c r="B2" s="138"/>
      <c r="C2" s="138"/>
      <c r="D2" s="138"/>
      <c r="E2" s="138"/>
      <c r="F2" s="138"/>
      <c r="G2" s="139" t="s">
        <v>2</v>
      </c>
      <c r="H2" s="139"/>
      <c r="I2" s="139"/>
      <c r="J2" s="1"/>
      <c r="K2" s="139" t="s">
        <v>3</v>
      </c>
      <c r="L2" s="139"/>
      <c r="M2" s="139"/>
    </row>
    <row r="3" spans="1:13" ht="15.75" customHeight="1">
      <c r="A3" s="2" t="s">
        <v>4</v>
      </c>
      <c r="B3" s="3" t="s">
        <v>5</v>
      </c>
      <c r="C3" s="118" t="s">
        <v>6</v>
      </c>
      <c r="D3" s="118"/>
      <c r="E3" s="118"/>
      <c r="F3" s="118"/>
      <c r="G3" s="3" t="s">
        <v>4</v>
      </c>
      <c r="H3" s="3" t="s">
        <v>5</v>
      </c>
      <c r="I3" s="119" t="s">
        <v>6</v>
      </c>
      <c r="J3" s="119"/>
      <c r="K3" s="3" t="s">
        <v>4</v>
      </c>
      <c r="L3" s="3" t="s">
        <v>5</v>
      </c>
      <c r="M3" s="3" t="s">
        <v>7</v>
      </c>
    </row>
    <row r="4" spans="1:13" ht="18.75" customHeight="1">
      <c r="A4" s="4" t="s">
        <v>8</v>
      </c>
      <c r="B4" s="5" t="s">
        <v>9</v>
      </c>
      <c r="C4" s="120" t="s">
        <v>10</v>
      </c>
      <c r="D4" s="121"/>
      <c r="E4" s="121"/>
      <c r="F4" s="122"/>
      <c r="G4" s="73" t="s">
        <v>11</v>
      </c>
      <c r="H4" s="6" t="s">
        <v>12</v>
      </c>
      <c r="I4" s="140" t="s">
        <v>13</v>
      </c>
      <c r="J4" s="140"/>
      <c r="K4" s="4" t="s">
        <v>14</v>
      </c>
      <c r="L4" s="7" t="s">
        <v>15</v>
      </c>
      <c r="M4" s="141" t="s">
        <v>16</v>
      </c>
    </row>
    <row r="5" spans="1:13" ht="20.25" customHeight="1">
      <c r="A5" s="4" t="s">
        <v>17</v>
      </c>
      <c r="B5" s="5" t="s">
        <v>18</v>
      </c>
      <c r="C5" s="123"/>
      <c r="D5" s="132"/>
      <c r="E5" s="132"/>
      <c r="F5" s="133"/>
      <c r="G5" s="73" t="s">
        <v>19</v>
      </c>
      <c r="H5" s="6" t="s">
        <v>20</v>
      </c>
      <c r="I5" s="140"/>
      <c r="J5" s="140"/>
      <c r="K5" s="4" t="s">
        <v>21</v>
      </c>
      <c r="L5" s="7" t="s">
        <v>22</v>
      </c>
      <c r="M5" s="141"/>
    </row>
    <row r="6" spans="1:13" ht="18.75" customHeight="1">
      <c r="A6" s="4" t="s">
        <v>23</v>
      </c>
      <c r="B6" s="5" t="s">
        <v>24</v>
      </c>
      <c r="C6" s="123"/>
      <c r="D6" s="132"/>
      <c r="E6" s="132"/>
      <c r="F6" s="133"/>
      <c r="G6" s="73" t="s">
        <v>25</v>
      </c>
      <c r="H6" s="6" t="s">
        <v>26</v>
      </c>
      <c r="I6" s="140"/>
      <c r="J6" s="140"/>
      <c r="K6" s="4" t="s">
        <v>27</v>
      </c>
      <c r="L6" s="7" t="s">
        <v>28</v>
      </c>
      <c r="M6" s="141"/>
    </row>
    <row r="7" spans="1:13" ht="16.5" customHeight="1">
      <c r="A7" s="4" t="s">
        <v>29</v>
      </c>
      <c r="B7" s="9" t="s">
        <v>30</v>
      </c>
      <c r="C7" s="123"/>
      <c r="D7" s="132"/>
      <c r="E7" s="132"/>
      <c r="F7" s="133"/>
      <c r="G7" s="73" t="s">
        <v>31</v>
      </c>
      <c r="H7" s="6" t="s">
        <v>32</v>
      </c>
      <c r="I7" s="140"/>
      <c r="J7" s="140"/>
      <c r="K7" s="10"/>
      <c r="L7" s="11"/>
      <c r="M7" s="141"/>
    </row>
    <row r="8" spans="1:13" ht="15.75" thickBot="1">
      <c r="A8" s="17" t="s">
        <v>33</v>
      </c>
      <c r="B8" s="9" t="s">
        <v>34</v>
      </c>
      <c r="C8" s="123"/>
      <c r="D8" s="132"/>
      <c r="E8" s="132"/>
      <c r="F8" s="133"/>
      <c r="G8" s="73" t="s">
        <v>35</v>
      </c>
      <c r="H8" s="13" t="s">
        <v>36</v>
      </c>
      <c r="I8" s="140"/>
      <c r="J8" s="140"/>
      <c r="K8" s="14"/>
      <c r="L8" s="15"/>
      <c r="M8" s="141"/>
    </row>
    <row r="9" spans="1:13" ht="15">
      <c r="A9" s="74" t="s">
        <v>37</v>
      </c>
      <c r="B9" s="54" t="s">
        <v>38</v>
      </c>
      <c r="C9" s="123"/>
      <c r="D9" s="132"/>
      <c r="E9" s="132"/>
      <c r="F9" s="133"/>
      <c r="G9" s="142" t="s">
        <v>39</v>
      </c>
      <c r="H9" s="143"/>
      <c r="I9" s="143"/>
      <c r="J9" s="143"/>
      <c r="K9" s="143"/>
      <c r="L9" s="143"/>
      <c r="M9" s="143"/>
    </row>
    <row r="10" spans="1:13" ht="15.75" customHeight="1" thickBot="1">
      <c r="A10" s="71" t="s">
        <v>40</v>
      </c>
      <c r="B10" s="72" t="s">
        <v>41</v>
      </c>
      <c r="C10" s="123"/>
      <c r="D10" s="132"/>
      <c r="E10" s="132"/>
      <c r="F10" s="133"/>
      <c r="G10" s="130" t="s">
        <v>153</v>
      </c>
      <c r="H10" s="131"/>
      <c r="I10" s="131"/>
      <c r="J10" s="131"/>
      <c r="K10" s="131"/>
      <c r="L10" s="131"/>
      <c r="M10" s="131"/>
    </row>
    <row r="11" spans="1:13" ht="27.75" customHeight="1" thickBot="1">
      <c r="A11" s="55"/>
      <c r="B11" s="54"/>
      <c r="C11" s="134"/>
      <c r="D11" s="135"/>
      <c r="E11" s="135"/>
      <c r="F11" s="136"/>
      <c r="G11" s="130"/>
      <c r="H11" s="131"/>
      <c r="I11" s="131"/>
      <c r="J11" s="131"/>
      <c r="K11" s="131"/>
      <c r="L11" s="131"/>
      <c r="M11" s="131"/>
    </row>
    <row r="12" ht="15.75" thickBot="1"/>
    <row r="13" spans="1:13" ht="15.75">
      <c r="A13" s="19"/>
      <c r="B13" s="79" t="s">
        <v>42</v>
      </c>
      <c r="C13" s="80">
        <v>17</v>
      </c>
      <c r="D13" s="81" t="s">
        <v>43</v>
      </c>
      <c r="E13" s="82" t="s">
        <v>44</v>
      </c>
      <c r="F13" s="81" t="s">
        <v>45</v>
      </c>
      <c r="G13" s="80">
        <v>185</v>
      </c>
      <c r="H13" s="81" t="s">
        <v>46</v>
      </c>
      <c r="I13" s="83">
        <v>50</v>
      </c>
      <c r="J13" s="20"/>
      <c r="K13" s="20"/>
      <c r="L13" s="113" t="s">
        <v>163</v>
      </c>
      <c r="M13" s="162"/>
    </row>
    <row r="14" spans="2:13" ht="15">
      <c r="B14" s="86" t="s">
        <v>121</v>
      </c>
      <c r="C14" s="84" t="s">
        <v>48</v>
      </c>
      <c r="D14" s="76" t="s">
        <v>49</v>
      </c>
      <c r="E14" s="77" t="s">
        <v>50</v>
      </c>
      <c r="F14" s="78" t="s">
        <v>51</v>
      </c>
      <c r="G14" s="76" t="s">
        <v>52</v>
      </c>
      <c r="L14" s="102" t="s">
        <v>161</v>
      </c>
      <c r="M14" s="102" t="s">
        <v>162</v>
      </c>
    </row>
    <row r="15" spans="1:13" ht="15">
      <c r="A15" s="126"/>
      <c r="B15" s="85" t="s">
        <v>53</v>
      </c>
      <c r="C15" s="21">
        <v>50</v>
      </c>
      <c r="D15" s="21">
        <f aca="true" t="shared" si="0" ref="D15:D25">$C$13*$C15/100</f>
        <v>8.5</v>
      </c>
      <c r="E15" s="22">
        <f aca="true" t="shared" si="1" ref="E15:E25">((1000*0.04167)/($C$13*10*$C15))</f>
        <v>0.0049023529411764705</v>
      </c>
      <c r="F15" s="22">
        <f aca="true" t="shared" si="2" ref="F15:F25">((100*0.04167)/($C$13*10*$C15))</f>
        <v>0.000490235294117647</v>
      </c>
      <c r="G15" s="21">
        <f>((G13-I13)*C15/100)+I13</f>
        <v>117.5</v>
      </c>
      <c r="J15" s="23"/>
      <c r="L15" s="101">
        <v>13</v>
      </c>
      <c r="M15" s="101">
        <v>60</v>
      </c>
    </row>
    <row r="16" spans="1:13" ht="15">
      <c r="A16" s="126"/>
      <c r="B16" s="24" t="s">
        <v>54</v>
      </c>
      <c r="C16" s="21">
        <v>60</v>
      </c>
      <c r="D16" s="21">
        <f t="shared" si="0"/>
        <v>10.2</v>
      </c>
      <c r="E16" s="22">
        <f t="shared" si="1"/>
        <v>0.004085294117647059</v>
      </c>
      <c r="F16" s="22">
        <f t="shared" si="2"/>
        <v>0.00040852941176470586</v>
      </c>
      <c r="G16" s="21">
        <f>((G13-I13)*C16/100)+I13</f>
        <v>131</v>
      </c>
      <c r="H16" s="23"/>
      <c r="J16" s="23"/>
      <c r="L16" s="101">
        <v>14</v>
      </c>
      <c r="M16" s="101">
        <v>64</v>
      </c>
    </row>
    <row r="17" spans="1:13" ht="15">
      <c r="A17" s="126"/>
      <c r="B17" s="24" t="s">
        <v>56</v>
      </c>
      <c r="C17" s="21">
        <v>70</v>
      </c>
      <c r="D17" s="21">
        <f t="shared" si="0"/>
        <v>11.9</v>
      </c>
      <c r="E17" s="22">
        <f t="shared" si="1"/>
        <v>0.0035016806722689077</v>
      </c>
      <c r="F17" s="22">
        <f t="shared" si="2"/>
        <v>0.00035016806722689076</v>
      </c>
      <c r="G17" s="21">
        <f>((G13-I13)*C17/100)+I13</f>
        <v>144.5</v>
      </c>
      <c r="H17" s="23"/>
      <c r="J17" s="23"/>
      <c r="L17" s="101">
        <v>15</v>
      </c>
      <c r="M17" s="101">
        <v>67</v>
      </c>
    </row>
    <row r="18" spans="1:13" ht="15">
      <c r="A18" s="126"/>
      <c r="B18" s="24" t="s">
        <v>55</v>
      </c>
      <c r="C18" s="21">
        <v>73</v>
      </c>
      <c r="D18" s="21">
        <f t="shared" si="0"/>
        <v>12.41</v>
      </c>
      <c r="E18" s="22">
        <f t="shared" si="1"/>
        <v>0.003357775987107172</v>
      </c>
      <c r="F18" s="22">
        <f t="shared" si="2"/>
        <v>0.0003357775987107172</v>
      </c>
      <c r="G18" s="21">
        <f>((G13-I13)*C18/100)+I13</f>
        <v>148.55</v>
      </c>
      <c r="H18" s="23"/>
      <c r="J18" s="23"/>
      <c r="L18" s="101">
        <v>16</v>
      </c>
      <c r="M18" s="101">
        <v>70</v>
      </c>
    </row>
    <row r="19" spans="1:13" ht="15">
      <c r="A19" s="126"/>
      <c r="B19" s="24" t="s">
        <v>57</v>
      </c>
      <c r="C19" s="21">
        <v>80</v>
      </c>
      <c r="D19" s="21">
        <f t="shared" si="0"/>
        <v>13.6</v>
      </c>
      <c r="E19" s="22">
        <f t="shared" si="1"/>
        <v>0.0030639705882352943</v>
      </c>
      <c r="F19" s="22">
        <f t="shared" si="2"/>
        <v>0.0003063970588235294</v>
      </c>
      <c r="G19" s="21">
        <f>((G13-I13)*C19/100)+I13</f>
        <v>158</v>
      </c>
      <c r="H19" s="23"/>
      <c r="L19" s="101">
        <v>17</v>
      </c>
      <c r="M19" s="101">
        <v>73</v>
      </c>
    </row>
    <row r="20" spans="1:13" ht="15">
      <c r="A20" s="126"/>
      <c r="B20" s="25" t="s">
        <v>58</v>
      </c>
      <c r="C20" s="21">
        <v>84</v>
      </c>
      <c r="D20" s="21">
        <f t="shared" si="0"/>
        <v>14.28</v>
      </c>
      <c r="E20" s="22">
        <f t="shared" si="1"/>
        <v>0.0029180672268907565</v>
      </c>
      <c r="F20" s="22">
        <f t="shared" si="2"/>
        <v>0.0002918067226890756</v>
      </c>
      <c r="G20" s="21">
        <f>((G13-I13)*C20/100)+I13</f>
        <v>163.4</v>
      </c>
      <c r="H20" s="23"/>
      <c r="L20" s="101">
        <v>18</v>
      </c>
      <c r="M20" s="101">
        <v>75</v>
      </c>
    </row>
    <row r="21" spans="1:13" ht="15">
      <c r="A21" s="126"/>
      <c r="B21" s="127" t="s">
        <v>59</v>
      </c>
      <c r="C21" s="21">
        <v>85</v>
      </c>
      <c r="D21" s="21">
        <f t="shared" si="0"/>
        <v>14.45</v>
      </c>
      <c r="E21" s="22">
        <f t="shared" si="1"/>
        <v>0.0028837370242214533</v>
      </c>
      <c r="F21" s="22">
        <f t="shared" si="2"/>
        <v>0.0002883737024221453</v>
      </c>
      <c r="G21" s="21">
        <f>((G13-I13)*C21/100)+I13</f>
        <v>164.75</v>
      </c>
      <c r="L21" s="101">
        <v>19</v>
      </c>
      <c r="M21" s="101">
        <v>77</v>
      </c>
    </row>
    <row r="22" spans="1:7" ht="15">
      <c r="A22" s="126"/>
      <c r="B22" s="127"/>
      <c r="C22" s="21">
        <v>90</v>
      </c>
      <c r="D22" s="21">
        <f t="shared" si="0"/>
        <v>15.3</v>
      </c>
      <c r="E22" s="22">
        <f t="shared" si="1"/>
        <v>0.002723529411764706</v>
      </c>
      <c r="F22" s="22">
        <f t="shared" si="2"/>
        <v>0.0002723529411764706</v>
      </c>
      <c r="G22" s="21">
        <f>((G13-I13)*C22/100)+I13</f>
        <v>171.5</v>
      </c>
    </row>
    <row r="23" spans="1:9" ht="15">
      <c r="A23" s="128"/>
      <c r="B23" s="127" t="s">
        <v>60</v>
      </c>
      <c r="C23" s="21">
        <v>95</v>
      </c>
      <c r="D23" s="21">
        <f t="shared" si="0"/>
        <v>16.15</v>
      </c>
      <c r="E23" s="22">
        <f t="shared" si="1"/>
        <v>0.002580185758513932</v>
      </c>
      <c r="F23" s="22">
        <f t="shared" si="2"/>
        <v>0.0002580185758513932</v>
      </c>
      <c r="G23" s="21">
        <f>((G13-I13)*C23/100)+I13</f>
        <v>178.25</v>
      </c>
      <c r="I23" s="26"/>
    </row>
    <row r="24" spans="1:10" ht="15">
      <c r="A24" s="128"/>
      <c r="B24" s="127"/>
      <c r="C24" s="21">
        <v>100</v>
      </c>
      <c r="D24" s="21">
        <f t="shared" si="0"/>
        <v>17</v>
      </c>
      <c r="E24" s="22">
        <f t="shared" si="1"/>
        <v>0.0024511764705882353</v>
      </c>
      <c r="F24" s="22">
        <f t="shared" si="2"/>
        <v>0.0002451176470588235</v>
      </c>
      <c r="G24" s="21">
        <f>((G13-I13)*C24/100)+I13</f>
        <v>185</v>
      </c>
      <c r="I24" s="26"/>
      <c r="J24" s="23"/>
    </row>
    <row r="25" spans="1:11" ht="15">
      <c r="A25" s="128"/>
      <c r="B25" s="127"/>
      <c r="C25" s="21">
        <v>105</v>
      </c>
      <c r="D25" s="21">
        <f t="shared" si="0"/>
        <v>17.85</v>
      </c>
      <c r="E25" s="22">
        <f t="shared" si="1"/>
        <v>0.0023344537815126053</v>
      </c>
      <c r="F25" s="22">
        <f t="shared" si="2"/>
        <v>0.0002334453781512605</v>
      </c>
      <c r="G25" s="21" t="s">
        <v>61</v>
      </c>
      <c r="K25" s="27"/>
    </row>
    <row r="27" spans="1:13" ht="15.75">
      <c r="A27" s="28"/>
      <c r="B27" s="124" t="s">
        <v>62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</row>
    <row r="28" spans="1:13" ht="15">
      <c r="A28" s="29" t="s">
        <v>48</v>
      </c>
      <c r="B28" s="30">
        <v>100</v>
      </c>
      <c r="C28" s="30">
        <v>200</v>
      </c>
      <c r="D28" s="30">
        <v>300</v>
      </c>
      <c r="E28" s="30">
        <v>400</v>
      </c>
      <c r="F28" s="30">
        <v>500</v>
      </c>
      <c r="G28" s="30">
        <v>600</v>
      </c>
      <c r="H28" s="30">
        <v>800</v>
      </c>
      <c r="I28" s="30">
        <v>1000</v>
      </c>
      <c r="J28" s="30">
        <v>1500</v>
      </c>
      <c r="K28" s="30">
        <v>2000</v>
      </c>
      <c r="L28" s="31">
        <v>3000</v>
      </c>
      <c r="M28" s="30">
        <v>5000</v>
      </c>
    </row>
    <row r="29" spans="1:13" ht="15">
      <c r="A29" s="32">
        <v>60</v>
      </c>
      <c r="B29" s="33">
        <f aca="true" t="shared" si="3" ref="B29:B36">((B$28*0.04167)/($C$13*10*$A29))</f>
        <v>0.00040852941176470586</v>
      </c>
      <c r="C29" s="33">
        <f aca="true" t="shared" si="4" ref="C29:C36">((C$28*0.04167)/($C$13*10*$A29))</f>
        <v>0.0008170588235294117</v>
      </c>
      <c r="D29" s="33">
        <f aca="true" t="shared" si="5" ref="D29:D36">((D$28*0.04167)/($C$13*10*$A29))</f>
        <v>0.0012255882352941176</v>
      </c>
      <c r="E29" s="33">
        <f aca="true" t="shared" si="6" ref="E29:E36">((E$28*0.04167)/($C$13*10*$A29))</f>
        <v>0.0016341176470588234</v>
      </c>
      <c r="F29" s="33">
        <f aca="true" t="shared" si="7" ref="F29:F36">((F$28*0.04167)/($C$13*10*$A29))</f>
        <v>0.0020426470588235297</v>
      </c>
      <c r="G29" s="33">
        <f aca="true" t="shared" si="8" ref="G29:G36">((G$28*0.04167)/($C$13*10*$A29))</f>
        <v>0.0024511764705882353</v>
      </c>
      <c r="H29" s="33">
        <f aca="true" t="shared" si="9" ref="H29:H36">((H$28*0.04167)/($C$13*10*$A29))</f>
        <v>0.003268235294117647</v>
      </c>
      <c r="I29" s="33">
        <f aca="true" t="shared" si="10" ref="I29:I36">((I$28*0.04167)/($C$13*10*$A29))</f>
        <v>0.004085294117647059</v>
      </c>
      <c r="J29" s="33">
        <f aca="true" t="shared" si="11" ref="J29:J36">((J$28*0.04167)/($C$13*10*$A29))</f>
        <v>0.006127941176470588</v>
      </c>
      <c r="K29" s="33">
        <f aca="true" t="shared" si="12" ref="K29:K36">((K$28*0.04167)/($C$13*10*$A29))</f>
        <v>0.008170588235294119</v>
      </c>
      <c r="L29" s="33">
        <f aca="true" t="shared" si="13" ref="L29:L36">((L$28*0.04167)/($C$13*10*$A29))</f>
        <v>0.012255882352941175</v>
      </c>
      <c r="M29" s="33">
        <f aca="true" t="shared" si="14" ref="M29:M36">((M$28*0.04167)/($C$13*10*$A29))</f>
        <v>0.020426470588235292</v>
      </c>
    </row>
    <row r="30" spans="1:13" ht="15">
      <c r="A30" s="32">
        <v>68</v>
      </c>
      <c r="B30" s="33">
        <f t="shared" si="3"/>
        <v>0.00036046712802768167</v>
      </c>
      <c r="C30" s="33">
        <f t="shared" si="4"/>
        <v>0.0007209342560553633</v>
      </c>
      <c r="D30" s="33">
        <f t="shared" si="5"/>
        <v>0.001081401384083045</v>
      </c>
      <c r="E30" s="33">
        <f t="shared" si="6"/>
        <v>0.0014418685121107267</v>
      </c>
      <c r="F30" s="33">
        <f t="shared" si="7"/>
        <v>0.0018023356401384084</v>
      </c>
      <c r="G30" s="33">
        <f t="shared" si="8"/>
        <v>0.00216280276816609</v>
      </c>
      <c r="H30" s="33">
        <f t="shared" si="9"/>
        <v>0.0028837370242214533</v>
      </c>
      <c r="I30" s="33">
        <f t="shared" si="10"/>
        <v>0.0036046712802768168</v>
      </c>
      <c r="J30" s="33">
        <f t="shared" si="11"/>
        <v>0.005407006920415225</v>
      </c>
      <c r="K30" s="33">
        <f t="shared" si="12"/>
        <v>0.0072093425605536336</v>
      </c>
      <c r="L30" s="33">
        <f t="shared" si="13"/>
        <v>0.01081401384083045</v>
      </c>
      <c r="M30" s="33">
        <f t="shared" si="14"/>
        <v>0.018023356401384083</v>
      </c>
    </row>
    <row r="31" spans="1:13" ht="15">
      <c r="A31" s="32">
        <v>73</v>
      </c>
      <c r="B31" s="33">
        <f t="shared" si="3"/>
        <v>0.0003357775987107172</v>
      </c>
      <c r="C31" s="33">
        <f t="shared" si="4"/>
        <v>0.0006715551974214343</v>
      </c>
      <c r="D31" s="33">
        <f t="shared" si="5"/>
        <v>0.0010073327961321514</v>
      </c>
      <c r="E31" s="33">
        <f t="shared" si="6"/>
        <v>0.0013431103948428687</v>
      </c>
      <c r="F31" s="33">
        <f t="shared" si="7"/>
        <v>0.001678887993553586</v>
      </c>
      <c r="G31" s="33">
        <f t="shared" si="8"/>
        <v>0.002014665592264303</v>
      </c>
      <c r="H31" s="33">
        <f t="shared" si="9"/>
        <v>0.0026862207896857374</v>
      </c>
      <c r="I31" s="33">
        <f t="shared" si="10"/>
        <v>0.003357775987107172</v>
      </c>
      <c r="J31" s="33">
        <f t="shared" si="11"/>
        <v>0.005036663980660757</v>
      </c>
      <c r="K31" s="33">
        <f t="shared" si="12"/>
        <v>0.006715551974214344</v>
      </c>
      <c r="L31" s="33">
        <f t="shared" si="13"/>
        <v>0.010073327961321514</v>
      </c>
      <c r="M31" s="33">
        <f t="shared" si="14"/>
        <v>0.016788879935535857</v>
      </c>
    </row>
    <row r="32" spans="1:13" ht="15">
      <c r="A32" s="32">
        <v>80</v>
      </c>
      <c r="B32" s="33">
        <f t="shared" si="3"/>
        <v>0.0003063970588235294</v>
      </c>
      <c r="C32" s="33">
        <f t="shared" si="4"/>
        <v>0.0006127941176470588</v>
      </c>
      <c r="D32" s="33">
        <f t="shared" si="5"/>
        <v>0.0009191911764705882</v>
      </c>
      <c r="E32" s="33">
        <f t="shared" si="6"/>
        <v>0.0012255882352941176</v>
      </c>
      <c r="F32" s="33">
        <f t="shared" si="7"/>
        <v>0.0015319852941176472</v>
      </c>
      <c r="G32" s="33">
        <f t="shared" si="8"/>
        <v>0.0018383823529411765</v>
      </c>
      <c r="H32" s="33">
        <f t="shared" si="9"/>
        <v>0.0024511764705882353</v>
      </c>
      <c r="I32" s="33">
        <f t="shared" si="10"/>
        <v>0.0030639705882352943</v>
      </c>
      <c r="J32" s="33">
        <f t="shared" si="11"/>
        <v>0.004595955882352941</v>
      </c>
      <c r="K32" s="33">
        <f t="shared" si="12"/>
        <v>0.006127941176470589</v>
      </c>
      <c r="L32" s="33">
        <f t="shared" si="13"/>
        <v>0.009191911764705882</v>
      </c>
      <c r="M32" s="33">
        <f t="shared" si="14"/>
        <v>0.01531985294117647</v>
      </c>
    </row>
    <row r="33" spans="1:13" ht="15">
      <c r="A33" s="32">
        <v>85</v>
      </c>
      <c r="B33" s="33">
        <f t="shared" si="3"/>
        <v>0.0002883737024221453</v>
      </c>
      <c r="C33" s="33">
        <f t="shared" si="4"/>
        <v>0.0005767474048442906</v>
      </c>
      <c r="D33" s="33">
        <f t="shared" si="5"/>
        <v>0.0008651211072664359</v>
      </c>
      <c r="E33" s="33">
        <f t="shared" si="6"/>
        <v>0.0011534948096885813</v>
      </c>
      <c r="F33" s="33">
        <f t="shared" si="7"/>
        <v>0.0014418685121107267</v>
      </c>
      <c r="G33" s="33">
        <f t="shared" si="8"/>
        <v>0.0017302422145328718</v>
      </c>
      <c r="H33" s="33">
        <f t="shared" si="9"/>
        <v>0.0023069896193771626</v>
      </c>
      <c r="I33" s="33">
        <f t="shared" si="10"/>
        <v>0.0028837370242214533</v>
      </c>
      <c r="J33" s="33">
        <f t="shared" si="11"/>
        <v>0.00432560553633218</v>
      </c>
      <c r="K33" s="33">
        <f t="shared" si="12"/>
        <v>0.005767474048442907</v>
      </c>
      <c r="L33" s="33">
        <f t="shared" si="13"/>
        <v>0.00865121107266436</v>
      </c>
      <c r="M33" s="33">
        <f t="shared" si="14"/>
        <v>0.014418685121107265</v>
      </c>
    </row>
    <row r="34" spans="1:13" ht="15">
      <c r="A34" s="32">
        <v>90</v>
      </c>
      <c r="B34" s="33">
        <f t="shared" si="3"/>
        <v>0.0002723529411764706</v>
      </c>
      <c r="C34" s="33">
        <f t="shared" si="4"/>
        <v>0.0005447058823529412</v>
      </c>
      <c r="D34" s="33">
        <f t="shared" si="5"/>
        <v>0.0008170588235294117</v>
      </c>
      <c r="E34" s="33">
        <f t="shared" si="6"/>
        <v>0.0010894117647058824</v>
      </c>
      <c r="F34" s="33">
        <f t="shared" si="7"/>
        <v>0.001361764705882353</v>
      </c>
      <c r="G34" s="33">
        <f t="shared" si="8"/>
        <v>0.0016341176470588234</v>
      </c>
      <c r="H34" s="33">
        <f t="shared" si="9"/>
        <v>0.0021788235294117647</v>
      </c>
      <c r="I34" s="33">
        <f t="shared" si="10"/>
        <v>0.002723529411764706</v>
      </c>
      <c r="J34" s="33">
        <f t="shared" si="11"/>
        <v>0.0040852941176470585</v>
      </c>
      <c r="K34" s="33">
        <f t="shared" si="12"/>
        <v>0.005447058823529412</v>
      </c>
      <c r="L34" s="33">
        <f t="shared" si="13"/>
        <v>0.008170588235294117</v>
      </c>
      <c r="M34" s="33">
        <f t="shared" si="14"/>
        <v>0.01361764705882353</v>
      </c>
    </row>
    <row r="35" spans="1:13" ht="15">
      <c r="A35" s="32">
        <v>95</v>
      </c>
      <c r="B35" s="33">
        <f t="shared" si="3"/>
        <v>0.0002580185758513932</v>
      </c>
      <c r="C35" s="33">
        <f t="shared" si="4"/>
        <v>0.0005160371517027864</v>
      </c>
      <c r="D35" s="33">
        <f t="shared" si="5"/>
        <v>0.0007740557275541795</v>
      </c>
      <c r="E35" s="33">
        <f t="shared" si="6"/>
        <v>0.0010320743034055728</v>
      </c>
      <c r="F35" s="33">
        <f t="shared" si="7"/>
        <v>0.001290092879256966</v>
      </c>
      <c r="G35" s="33">
        <f t="shared" si="8"/>
        <v>0.001548111455108359</v>
      </c>
      <c r="H35" s="33">
        <f t="shared" si="9"/>
        <v>0.0020641486068111456</v>
      </c>
      <c r="I35" s="33">
        <f t="shared" si="10"/>
        <v>0.002580185758513932</v>
      </c>
      <c r="J35" s="33">
        <f t="shared" si="11"/>
        <v>0.0038702786377708977</v>
      </c>
      <c r="K35" s="33">
        <f t="shared" si="12"/>
        <v>0.005160371517027864</v>
      </c>
      <c r="L35" s="33">
        <f t="shared" si="13"/>
        <v>0.0077405572755417954</v>
      </c>
      <c r="M35" s="33">
        <f t="shared" si="14"/>
        <v>0.01290092879256966</v>
      </c>
    </row>
    <row r="36" spans="1:13" ht="15">
      <c r="A36" s="32">
        <v>100</v>
      </c>
      <c r="B36" s="33">
        <f t="shared" si="3"/>
        <v>0.0002451176470588235</v>
      </c>
      <c r="C36" s="33">
        <f t="shared" si="4"/>
        <v>0.000490235294117647</v>
      </c>
      <c r="D36" s="33">
        <f t="shared" si="5"/>
        <v>0.0007353529411764705</v>
      </c>
      <c r="E36" s="33">
        <f t="shared" si="6"/>
        <v>0.000980470588235294</v>
      </c>
      <c r="F36" s="33">
        <f t="shared" si="7"/>
        <v>0.0012255882352941176</v>
      </c>
      <c r="G36" s="33">
        <f t="shared" si="8"/>
        <v>0.001470705882352941</v>
      </c>
      <c r="H36" s="33">
        <f t="shared" si="9"/>
        <v>0.001960941176470588</v>
      </c>
      <c r="I36" s="33">
        <f t="shared" si="10"/>
        <v>0.0024511764705882353</v>
      </c>
      <c r="J36" s="33">
        <f t="shared" si="11"/>
        <v>0.0036767647058823525</v>
      </c>
      <c r="K36" s="33">
        <f t="shared" si="12"/>
        <v>0.0049023529411764705</v>
      </c>
      <c r="L36" s="33">
        <f t="shared" si="13"/>
        <v>0.007353529411764705</v>
      </c>
      <c r="M36" s="33">
        <f t="shared" si="14"/>
        <v>0.012255882352941175</v>
      </c>
    </row>
    <row r="37" ht="15.75" thickBot="1">
      <c r="D37" s="23"/>
    </row>
    <row r="38" spans="3:13" ht="15.75" thickBot="1">
      <c r="C38" s="125" t="s">
        <v>63</v>
      </c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3" ht="15.75" thickBot="1">
      <c r="A39" s="95" t="s">
        <v>48</v>
      </c>
      <c r="B39" s="92" t="s">
        <v>49</v>
      </c>
      <c r="C39" s="34">
        <v>0.5</v>
      </c>
      <c r="D39" s="35">
        <v>1</v>
      </c>
      <c r="E39" s="35">
        <v>2</v>
      </c>
      <c r="F39" s="35">
        <v>3</v>
      </c>
      <c r="G39" s="35">
        <v>4</v>
      </c>
      <c r="H39" s="35">
        <v>5</v>
      </c>
      <c r="I39" s="35">
        <v>8</v>
      </c>
      <c r="J39" s="35">
        <v>10</v>
      </c>
      <c r="K39" s="35">
        <v>20</v>
      </c>
      <c r="L39" s="35">
        <v>30</v>
      </c>
      <c r="M39" s="35">
        <v>51</v>
      </c>
    </row>
    <row r="40" spans="1:13" ht="15">
      <c r="A40" s="93">
        <v>60</v>
      </c>
      <c r="B40" s="37">
        <f aca="true" t="shared" si="15" ref="B40:B48">$C$13*$A40/100</f>
        <v>10.2</v>
      </c>
      <c r="C40" s="38">
        <f aca="true" t="shared" si="16" ref="C40:C48">$B40*1000/60*C$39</f>
        <v>85</v>
      </c>
      <c r="D40" s="39">
        <f aca="true" t="shared" si="17" ref="D40:M40">$B40*1000/60*D39</f>
        <v>170</v>
      </c>
      <c r="E40" s="39">
        <f t="shared" si="17"/>
        <v>340</v>
      </c>
      <c r="F40" s="39">
        <f t="shared" si="17"/>
        <v>510</v>
      </c>
      <c r="G40" s="39">
        <f t="shared" si="17"/>
        <v>680</v>
      </c>
      <c r="H40" s="39">
        <f t="shared" si="17"/>
        <v>850</v>
      </c>
      <c r="I40" s="39">
        <f t="shared" si="17"/>
        <v>1360</v>
      </c>
      <c r="J40" s="39">
        <f t="shared" si="17"/>
        <v>1700</v>
      </c>
      <c r="K40" s="39">
        <f t="shared" si="17"/>
        <v>3400</v>
      </c>
      <c r="L40" s="39">
        <f t="shared" si="17"/>
        <v>5100</v>
      </c>
      <c r="M40" s="39">
        <f t="shared" si="17"/>
        <v>8670</v>
      </c>
    </row>
    <row r="41" spans="1:13" ht="15">
      <c r="A41" s="41">
        <v>65</v>
      </c>
      <c r="B41" s="42">
        <f t="shared" si="15"/>
        <v>11.05</v>
      </c>
      <c r="C41" s="43">
        <f t="shared" si="16"/>
        <v>92.08333333333333</v>
      </c>
      <c r="D41" s="44">
        <f aca="true" t="shared" si="18" ref="D41:D48">$B41*1000/60*D$39</f>
        <v>184.16666666666666</v>
      </c>
      <c r="E41" s="44">
        <f aca="true" t="shared" si="19" ref="E41:E48">$B41*1000/60*E$39</f>
        <v>368.3333333333333</v>
      </c>
      <c r="F41" s="44">
        <f aca="true" t="shared" si="20" ref="F41:F48">$B41*1000/60*F$39</f>
        <v>552.5</v>
      </c>
      <c r="G41" s="44">
        <f aca="true" t="shared" si="21" ref="G41:G48">$B41*1000/60*G$39</f>
        <v>736.6666666666666</v>
      </c>
      <c r="H41" s="44">
        <f aca="true" t="shared" si="22" ref="H41:H48">$B41*1000/60*H$39</f>
        <v>920.8333333333333</v>
      </c>
      <c r="I41" s="44">
        <f aca="true" t="shared" si="23" ref="I41:I48">$B41*1000/60*I$39</f>
        <v>1473.3333333333333</v>
      </c>
      <c r="J41" s="44">
        <f aca="true" t="shared" si="24" ref="J41:J48">$B41*1000/60*J$39</f>
        <v>1841.6666666666665</v>
      </c>
      <c r="K41" s="44">
        <f aca="true" t="shared" si="25" ref="K41:K48">$B41*1000/60*K$39</f>
        <v>3683.333333333333</v>
      </c>
      <c r="L41" s="44">
        <f aca="true" t="shared" si="26" ref="L41:L48">$B41*1000/60*L$39</f>
        <v>5525</v>
      </c>
      <c r="M41" s="44">
        <f aca="true" t="shared" si="27" ref="M41:M48">$B41*1000/60*M$39</f>
        <v>9392.5</v>
      </c>
    </row>
    <row r="42" spans="1:13" ht="15">
      <c r="A42" s="41">
        <v>70</v>
      </c>
      <c r="B42" s="42">
        <f t="shared" si="15"/>
        <v>11.9</v>
      </c>
      <c r="C42" s="43">
        <f t="shared" si="16"/>
        <v>99.16666666666667</v>
      </c>
      <c r="D42" s="44">
        <f t="shared" si="18"/>
        <v>198.33333333333334</v>
      </c>
      <c r="E42" s="44">
        <f t="shared" si="19"/>
        <v>396.6666666666667</v>
      </c>
      <c r="F42" s="44">
        <f t="shared" si="20"/>
        <v>595</v>
      </c>
      <c r="G42" s="44">
        <f t="shared" si="21"/>
        <v>793.3333333333334</v>
      </c>
      <c r="H42" s="44">
        <f t="shared" si="22"/>
        <v>991.6666666666667</v>
      </c>
      <c r="I42" s="44">
        <f t="shared" si="23"/>
        <v>1586.6666666666667</v>
      </c>
      <c r="J42" s="44">
        <f t="shared" si="24"/>
        <v>1983.3333333333335</v>
      </c>
      <c r="K42" s="44">
        <f t="shared" si="25"/>
        <v>3966.666666666667</v>
      </c>
      <c r="L42" s="44">
        <f t="shared" si="26"/>
        <v>5950</v>
      </c>
      <c r="M42" s="44">
        <f t="shared" si="27"/>
        <v>10115</v>
      </c>
    </row>
    <row r="43" spans="1:13" ht="15">
      <c r="A43" s="41">
        <v>73</v>
      </c>
      <c r="B43" s="42">
        <f t="shared" si="15"/>
        <v>12.41</v>
      </c>
      <c r="C43" s="43">
        <f t="shared" si="16"/>
        <v>103.41666666666667</v>
      </c>
      <c r="D43" s="44">
        <f t="shared" si="18"/>
        <v>206.83333333333334</v>
      </c>
      <c r="E43" s="44">
        <f t="shared" si="19"/>
        <v>413.6666666666667</v>
      </c>
      <c r="F43" s="44">
        <f t="shared" si="20"/>
        <v>620.5</v>
      </c>
      <c r="G43" s="44">
        <f t="shared" si="21"/>
        <v>827.3333333333334</v>
      </c>
      <c r="H43" s="44">
        <f t="shared" si="22"/>
        <v>1034.1666666666667</v>
      </c>
      <c r="I43" s="44">
        <f t="shared" si="23"/>
        <v>1654.6666666666667</v>
      </c>
      <c r="J43" s="44">
        <f t="shared" si="24"/>
        <v>2068.3333333333335</v>
      </c>
      <c r="K43" s="44">
        <f t="shared" si="25"/>
        <v>4136.666666666667</v>
      </c>
      <c r="L43" s="44">
        <f t="shared" si="26"/>
        <v>6205</v>
      </c>
      <c r="M43" s="44">
        <f t="shared" si="27"/>
        <v>10548.5</v>
      </c>
    </row>
    <row r="44" spans="1:13" ht="15">
      <c r="A44" s="41">
        <v>80</v>
      </c>
      <c r="B44" s="42">
        <f t="shared" si="15"/>
        <v>13.6</v>
      </c>
      <c r="C44" s="43">
        <f t="shared" si="16"/>
        <v>113.33333333333333</v>
      </c>
      <c r="D44" s="44">
        <f t="shared" si="18"/>
        <v>226.66666666666666</v>
      </c>
      <c r="E44" s="44">
        <f t="shared" si="19"/>
        <v>453.3333333333333</v>
      </c>
      <c r="F44" s="44">
        <f t="shared" si="20"/>
        <v>680</v>
      </c>
      <c r="G44" s="44">
        <f t="shared" si="21"/>
        <v>906.6666666666666</v>
      </c>
      <c r="H44" s="44">
        <f t="shared" si="22"/>
        <v>1133.3333333333333</v>
      </c>
      <c r="I44" s="44">
        <f t="shared" si="23"/>
        <v>1813.3333333333333</v>
      </c>
      <c r="J44" s="44">
        <f t="shared" si="24"/>
        <v>2266.6666666666665</v>
      </c>
      <c r="K44" s="44">
        <f t="shared" si="25"/>
        <v>4533.333333333333</v>
      </c>
      <c r="L44" s="44">
        <f t="shared" si="26"/>
        <v>6800</v>
      </c>
      <c r="M44" s="44">
        <f t="shared" si="27"/>
        <v>11560</v>
      </c>
    </row>
    <row r="45" spans="1:13" ht="15">
      <c r="A45" s="41">
        <v>85</v>
      </c>
      <c r="B45" s="42">
        <f t="shared" si="15"/>
        <v>14.45</v>
      </c>
      <c r="C45" s="43">
        <f t="shared" si="16"/>
        <v>120.41666666666667</v>
      </c>
      <c r="D45" s="44">
        <f t="shared" si="18"/>
        <v>240.83333333333334</v>
      </c>
      <c r="E45" s="44">
        <f t="shared" si="19"/>
        <v>481.6666666666667</v>
      </c>
      <c r="F45" s="44">
        <f t="shared" si="20"/>
        <v>722.5</v>
      </c>
      <c r="G45" s="44">
        <f t="shared" si="21"/>
        <v>963.3333333333334</v>
      </c>
      <c r="H45" s="44">
        <f t="shared" si="22"/>
        <v>1204.1666666666667</v>
      </c>
      <c r="I45" s="44">
        <f t="shared" si="23"/>
        <v>1926.6666666666667</v>
      </c>
      <c r="J45" s="44">
        <f t="shared" si="24"/>
        <v>2408.3333333333335</v>
      </c>
      <c r="K45" s="44">
        <f t="shared" si="25"/>
        <v>4816.666666666667</v>
      </c>
      <c r="L45" s="44">
        <f t="shared" si="26"/>
        <v>7225</v>
      </c>
      <c r="M45" s="44">
        <f t="shared" si="27"/>
        <v>12282.5</v>
      </c>
    </row>
    <row r="46" spans="1:13" ht="15">
      <c r="A46" s="41">
        <v>90</v>
      </c>
      <c r="B46" s="42">
        <f t="shared" si="15"/>
        <v>15.3</v>
      </c>
      <c r="C46" s="43">
        <f t="shared" si="16"/>
        <v>127.5</v>
      </c>
      <c r="D46" s="44">
        <f t="shared" si="18"/>
        <v>255</v>
      </c>
      <c r="E46" s="44">
        <f t="shared" si="19"/>
        <v>510</v>
      </c>
      <c r="F46" s="44">
        <f t="shared" si="20"/>
        <v>765</v>
      </c>
      <c r="G46" s="44">
        <f t="shared" si="21"/>
        <v>1020</v>
      </c>
      <c r="H46" s="44">
        <f t="shared" si="22"/>
        <v>1275</v>
      </c>
      <c r="I46" s="44">
        <f t="shared" si="23"/>
        <v>2040</v>
      </c>
      <c r="J46" s="44">
        <f t="shared" si="24"/>
        <v>2550</v>
      </c>
      <c r="K46" s="44">
        <f t="shared" si="25"/>
        <v>5100</v>
      </c>
      <c r="L46" s="44">
        <f t="shared" si="26"/>
        <v>7650</v>
      </c>
      <c r="M46" s="44">
        <f t="shared" si="27"/>
        <v>13005</v>
      </c>
    </row>
    <row r="47" spans="1:13" ht="15">
      <c r="A47" s="41">
        <v>95</v>
      </c>
      <c r="B47" s="42">
        <f t="shared" si="15"/>
        <v>16.15</v>
      </c>
      <c r="C47" s="43">
        <f t="shared" si="16"/>
        <v>134.58333333333331</v>
      </c>
      <c r="D47" s="44">
        <f t="shared" si="18"/>
        <v>269.16666666666663</v>
      </c>
      <c r="E47" s="44">
        <f t="shared" si="19"/>
        <v>538.3333333333333</v>
      </c>
      <c r="F47" s="44">
        <f t="shared" si="20"/>
        <v>807.4999999999999</v>
      </c>
      <c r="G47" s="44">
        <f t="shared" si="21"/>
        <v>1076.6666666666665</v>
      </c>
      <c r="H47" s="44">
        <f t="shared" si="22"/>
        <v>1345.833333333333</v>
      </c>
      <c r="I47" s="44">
        <f t="shared" si="23"/>
        <v>2153.333333333333</v>
      </c>
      <c r="J47" s="44">
        <f t="shared" si="24"/>
        <v>2691.666666666666</v>
      </c>
      <c r="K47" s="44">
        <f t="shared" si="25"/>
        <v>5383.333333333332</v>
      </c>
      <c r="L47" s="44">
        <f t="shared" si="26"/>
        <v>8074.999999999999</v>
      </c>
      <c r="M47" s="44">
        <f t="shared" si="27"/>
        <v>13727.499999999998</v>
      </c>
    </row>
    <row r="48" spans="1:13" ht="15.75" thickBot="1">
      <c r="A48" s="46">
        <v>100</v>
      </c>
      <c r="B48" s="47">
        <f t="shared" si="15"/>
        <v>17</v>
      </c>
      <c r="C48" s="48">
        <f t="shared" si="16"/>
        <v>141.66666666666666</v>
      </c>
      <c r="D48" s="49">
        <f t="shared" si="18"/>
        <v>283.3333333333333</v>
      </c>
      <c r="E48" s="49">
        <f t="shared" si="19"/>
        <v>566.6666666666666</v>
      </c>
      <c r="F48" s="49">
        <f t="shared" si="20"/>
        <v>850</v>
      </c>
      <c r="G48" s="49">
        <f t="shared" si="21"/>
        <v>1133.3333333333333</v>
      </c>
      <c r="H48" s="49">
        <f t="shared" si="22"/>
        <v>1416.6666666666665</v>
      </c>
      <c r="I48" s="49">
        <f t="shared" si="23"/>
        <v>2266.6666666666665</v>
      </c>
      <c r="J48" s="49">
        <f t="shared" si="24"/>
        <v>2833.333333333333</v>
      </c>
      <c r="K48" s="49">
        <f t="shared" si="25"/>
        <v>5666.666666666666</v>
      </c>
      <c r="L48" s="49">
        <f t="shared" si="26"/>
        <v>8500</v>
      </c>
      <c r="M48" s="49">
        <f t="shared" si="27"/>
        <v>14449.999999999998</v>
      </c>
    </row>
  </sheetData>
  <sheetProtection selectLockedCells="1" selectUnlockedCells="1"/>
  <mergeCells count="19">
    <mergeCell ref="C3:F3"/>
    <mergeCell ref="I3:J3"/>
    <mergeCell ref="C4:F11"/>
    <mergeCell ref="A1:M1"/>
    <mergeCell ref="A2:F2"/>
    <mergeCell ref="G2:I2"/>
    <mergeCell ref="K2:M2"/>
    <mergeCell ref="A15:A19"/>
    <mergeCell ref="L13:M13"/>
    <mergeCell ref="I4:J8"/>
    <mergeCell ref="M4:M8"/>
    <mergeCell ref="G9:M9"/>
    <mergeCell ref="G10:M11"/>
    <mergeCell ref="B27:M27"/>
    <mergeCell ref="C38:M38"/>
    <mergeCell ref="A20:A22"/>
    <mergeCell ref="B21:B22"/>
    <mergeCell ref="A23:A25"/>
    <mergeCell ref="B23:B25"/>
  </mergeCells>
  <printOptions/>
  <pageMargins left="0.17" right="0.24" top="0.32" bottom="0.23" header="0.19" footer="0.17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5"/>
  <sheetViews>
    <sheetView zoomScale="104" zoomScaleNormal="104" workbookViewId="0" topLeftCell="A90">
      <selection activeCell="Q103" sqref="Q103"/>
    </sheetView>
  </sheetViews>
  <sheetFormatPr defaultColWidth="11.57421875" defaultRowHeight="15"/>
  <cols>
    <col min="4" max="4" width="6.140625" style="0" customWidth="1"/>
    <col min="7" max="7" width="6.00390625" style="0" customWidth="1"/>
    <col min="9" max="9" width="8.57421875" style="0" customWidth="1"/>
    <col min="10" max="10" width="6.00390625" style="0" customWidth="1"/>
    <col min="12" max="12" width="7.7109375" style="0" customWidth="1"/>
    <col min="13" max="13" width="6.28125" style="0" customWidth="1"/>
    <col min="15" max="15" width="8.28125" style="0" customWidth="1"/>
  </cols>
  <sheetData>
    <row r="1" spans="1:15" ht="15.75">
      <c r="A1" s="148" t="s">
        <v>122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58"/>
      <c r="O1" s="58"/>
    </row>
    <row r="2" spans="1:15" ht="12.75" customHeight="1">
      <c r="A2" s="51" t="s">
        <v>65</v>
      </c>
      <c r="B2" s="149" t="s">
        <v>66</v>
      </c>
      <c r="C2" s="149"/>
      <c r="D2" s="149"/>
      <c r="E2" s="149" t="s">
        <v>67</v>
      </c>
      <c r="F2" s="149"/>
      <c r="G2" s="149"/>
      <c r="H2" s="149" t="s">
        <v>68</v>
      </c>
      <c r="I2" s="149"/>
      <c r="J2" s="149"/>
      <c r="K2" s="149" t="s">
        <v>69</v>
      </c>
      <c r="L2" s="149"/>
      <c r="M2" s="149"/>
      <c r="N2" s="149" t="s">
        <v>123</v>
      </c>
      <c r="O2" s="149"/>
    </row>
    <row r="3" spans="1:15" ht="12.75" customHeight="1">
      <c r="A3" s="59" t="s">
        <v>6</v>
      </c>
      <c r="B3" s="145" t="s">
        <v>70</v>
      </c>
      <c r="C3" s="145"/>
      <c r="D3" s="145"/>
      <c r="E3" s="145" t="s">
        <v>71</v>
      </c>
      <c r="F3" s="145"/>
      <c r="G3" s="145"/>
      <c r="H3" s="145" t="s">
        <v>72</v>
      </c>
      <c r="I3" s="145"/>
      <c r="J3" s="145"/>
      <c r="K3" s="145" t="s">
        <v>124</v>
      </c>
      <c r="L3" s="145"/>
      <c r="M3" s="145"/>
      <c r="N3" s="145" t="s">
        <v>90</v>
      </c>
      <c r="O3" s="145"/>
    </row>
    <row r="4" spans="1:15" ht="12.75" customHeight="1">
      <c r="A4" s="163" t="s">
        <v>74</v>
      </c>
      <c r="B4" s="145" t="s">
        <v>116</v>
      </c>
      <c r="C4" s="145"/>
      <c r="D4" s="145"/>
      <c r="E4" s="145" t="s">
        <v>125</v>
      </c>
      <c r="F4" s="145"/>
      <c r="G4" s="145"/>
      <c r="H4" s="145" t="s">
        <v>126</v>
      </c>
      <c r="I4" s="145"/>
      <c r="J4" s="145"/>
      <c r="K4" s="145" t="s">
        <v>127</v>
      </c>
      <c r="L4" s="145"/>
      <c r="M4" s="145"/>
      <c r="N4" s="145" t="s">
        <v>156</v>
      </c>
      <c r="O4" s="145"/>
    </row>
    <row r="5" spans="1:15" ht="96" customHeight="1">
      <c r="A5" s="163"/>
      <c r="B5" s="145"/>
      <c r="C5" s="145"/>
      <c r="D5" s="145"/>
      <c r="E5" s="145" t="s">
        <v>129</v>
      </c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5" ht="12.75" customHeight="1">
      <c r="A6" s="60" t="s">
        <v>79</v>
      </c>
      <c r="B6" s="144">
        <v>8</v>
      </c>
      <c r="C6" s="144"/>
      <c r="D6" s="18">
        <v>0.027777777777777776</v>
      </c>
      <c r="E6" s="145">
        <v>11</v>
      </c>
      <c r="F6" s="145"/>
      <c r="G6" s="18">
        <v>0.041666666666666664</v>
      </c>
      <c r="H6" s="145">
        <v>9.9</v>
      </c>
      <c r="I6" s="145"/>
      <c r="J6" s="18">
        <v>0.034722222222222224</v>
      </c>
      <c r="K6" s="6">
        <v>13</v>
      </c>
      <c r="L6" s="146">
        <v>0.041666666666666664</v>
      </c>
      <c r="M6" s="146"/>
      <c r="N6" s="6">
        <v>15</v>
      </c>
      <c r="O6" s="18">
        <v>0.052083333333333336</v>
      </c>
    </row>
    <row r="7" spans="1:13" ht="12.75" customHeight="1">
      <c r="A7" s="61" t="s">
        <v>80</v>
      </c>
      <c r="B7" s="13">
        <f>B6+E6+H6+K6+N6</f>
        <v>56.9</v>
      </c>
      <c r="C7" s="8">
        <f>D6+G6+J6+L6+O6</f>
        <v>0.19791666666666669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</row>
    <row r="8" spans="1:15" ht="15.75" customHeight="1">
      <c r="A8" s="148" t="s">
        <v>130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58"/>
      <c r="O8" s="58"/>
    </row>
    <row r="9" spans="1:15" ht="12.75" customHeight="1">
      <c r="A9" s="51" t="s">
        <v>65</v>
      </c>
      <c r="B9" s="149" t="s">
        <v>66</v>
      </c>
      <c r="C9" s="149"/>
      <c r="D9" s="149"/>
      <c r="E9" s="149" t="s">
        <v>67</v>
      </c>
      <c r="F9" s="149"/>
      <c r="G9" s="149"/>
      <c r="H9" s="149" t="s">
        <v>68</v>
      </c>
      <c r="I9" s="149"/>
      <c r="J9" s="149"/>
      <c r="K9" s="149" t="s">
        <v>69</v>
      </c>
      <c r="L9" s="149"/>
      <c r="M9" s="149"/>
      <c r="N9" s="149" t="s">
        <v>123</v>
      </c>
      <c r="O9" s="149"/>
    </row>
    <row r="10" spans="1:15" ht="12.75" customHeight="1">
      <c r="A10" s="59" t="s">
        <v>6</v>
      </c>
      <c r="B10" s="145" t="s">
        <v>70</v>
      </c>
      <c r="C10" s="145"/>
      <c r="D10" s="145"/>
      <c r="E10" s="145" t="s">
        <v>71</v>
      </c>
      <c r="F10" s="145"/>
      <c r="G10" s="145"/>
      <c r="H10" s="145" t="s">
        <v>72</v>
      </c>
      <c r="I10" s="145"/>
      <c r="J10" s="145"/>
      <c r="K10" s="145" t="s">
        <v>131</v>
      </c>
      <c r="L10" s="145"/>
      <c r="M10" s="145"/>
      <c r="N10" s="145" t="s">
        <v>90</v>
      </c>
      <c r="O10" s="145"/>
    </row>
    <row r="11" spans="1:15" ht="12.75" customHeight="1">
      <c r="A11" s="163" t="s">
        <v>74</v>
      </c>
      <c r="B11" s="145" t="s">
        <v>75</v>
      </c>
      <c r="C11" s="145"/>
      <c r="D11" s="145"/>
      <c r="E11" s="145" t="s">
        <v>132</v>
      </c>
      <c r="F11" s="145"/>
      <c r="G11" s="145"/>
      <c r="H11" s="145" t="s">
        <v>133</v>
      </c>
      <c r="I11" s="145"/>
      <c r="J11" s="145"/>
      <c r="K11" s="145" t="s">
        <v>134</v>
      </c>
      <c r="L11" s="145"/>
      <c r="M11" s="145"/>
      <c r="N11" s="145" t="s">
        <v>156</v>
      </c>
      <c r="O11" s="145"/>
    </row>
    <row r="12" spans="1:15" ht="96" customHeight="1">
      <c r="A12" s="163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</row>
    <row r="13" spans="1:15" ht="15">
      <c r="A13" s="60" t="s">
        <v>79</v>
      </c>
      <c r="B13" s="144">
        <v>8</v>
      </c>
      <c r="C13" s="144"/>
      <c r="D13" s="18">
        <v>0.027777777777777776</v>
      </c>
      <c r="E13" s="145">
        <v>11</v>
      </c>
      <c r="F13" s="145"/>
      <c r="G13" s="18">
        <v>0.041666666666666664</v>
      </c>
      <c r="H13" s="145">
        <v>10.1</v>
      </c>
      <c r="I13" s="145"/>
      <c r="J13" s="18">
        <v>0.03819444444444445</v>
      </c>
      <c r="K13" s="6">
        <v>13.2</v>
      </c>
      <c r="L13" s="146">
        <v>0.04513888888888889</v>
      </c>
      <c r="M13" s="146"/>
      <c r="N13" s="6">
        <v>16.8</v>
      </c>
      <c r="O13" s="18">
        <v>0.05902777777777778</v>
      </c>
    </row>
    <row r="14" spans="1:13" ht="15">
      <c r="A14" s="61" t="s">
        <v>80</v>
      </c>
      <c r="B14" s="13">
        <f>B13+E13+H13+K13+N13</f>
        <v>59.099999999999994</v>
      </c>
      <c r="C14" s="8">
        <f>D13+G13+J13+L13+O13</f>
        <v>0.21180555555555558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</row>
    <row r="15" spans="1:15" ht="15.75" customHeight="1">
      <c r="A15" s="148" t="s">
        <v>135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58"/>
      <c r="O15" s="58"/>
    </row>
    <row r="16" spans="1:15" ht="12.75" customHeight="1">
      <c r="A16" s="51" t="s">
        <v>65</v>
      </c>
      <c r="B16" s="149" t="s">
        <v>66</v>
      </c>
      <c r="C16" s="149"/>
      <c r="D16" s="149"/>
      <c r="E16" s="149" t="s">
        <v>67</v>
      </c>
      <c r="F16" s="149"/>
      <c r="G16" s="149"/>
      <c r="H16" s="149" t="s">
        <v>68</v>
      </c>
      <c r="I16" s="149"/>
      <c r="J16" s="149"/>
      <c r="K16" s="149" t="s">
        <v>69</v>
      </c>
      <c r="L16" s="149"/>
      <c r="M16" s="149"/>
      <c r="N16" s="149" t="s">
        <v>123</v>
      </c>
      <c r="O16" s="149"/>
    </row>
    <row r="17" spans="1:15" ht="12.75" customHeight="1">
      <c r="A17" s="59" t="s">
        <v>6</v>
      </c>
      <c r="B17" s="145" t="s">
        <v>70</v>
      </c>
      <c r="C17" s="145"/>
      <c r="D17" s="145"/>
      <c r="E17" s="145" t="s">
        <v>86</v>
      </c>
      <c r="F17" s="145"/>
      <c r="G17" s="145"/>
      <c r="H17" s="145" t="s">
        <v>72</v>
      </c>
      <c r="I17" s="145"/>
      <c r="J17" s="145"/>
      <c r="K17" s="145" t="s">
        <v>136</v>
      </c>
      <c r="L17" s="145"/>
      <c r="M17" s="145"/>
      <c r="N17" s="145" t="s">
        <v>90</v>
      </c>
      <c r="O17" s="145"/>
    </row>
    <row r="18" spans="1:15" ht="12.75" customHeight="1">
      <c r="A18" s="163" t="s">
        <v>74</v>
      </c>
      <c r="B18" s="145" t="s">
        <v>75</v>
      </c>
      <c r="C18" s="145"/>
      <c r="D18" s="145"/>
      <c r="E18" s="175" t="s">
        <v>137</v>
      </c>
      <c r="F18" s="175"/>
      <c r="G18" s="175"/>
      <c r="H18" s="175" t="s">
        <v>138</v>
      </c>
      <c r="I18" s="175"/>
      <c r="J18" s="175"/>
      <c r="K18" s="175" t="s">
        <v>139</v>
      </c>
      <c r="L18" s="175"/>
      <c r="M18" s="175"/>
      <c r="N18" s="175" t="s">
        <v>156</v>
      </c>
      <c r="O18" s="175"/>
    </row>
    <row r="19" spans="1:15" ht="96" customHeight="1">
      <c r="A19" s="163"/>
      <c r="B19" s="145"/>
      <c r="C19" s="145"/>
      <c r="D19" s="14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</row>
    <row r="20" spans="1:15" ht="15">
      <c r="A20" s="61" t="s">
        <v>79</v>
      </c>
      <c r="B20" s="156">
        <v>8</v>
      </c>
      <c r="C20" s="156"/>
      <c r="D20" s="18">
        <v>0.027777777777777776</v>
      </c>
      <c r="E20" s="145">
        <v>12</v>
      </c>
      <c r="F20" s="145"/>
      <c r="G20" s="18">
        <v>0.041666666666666664</v>
      </c>
      <c r="H20" s="145">
        <v>9.2</v>
      </c>
      <c r="I20" s="145"/>
      <c r="J20" s="18">
        <v>0.034722222222222224</v>
      </c>
      <c r="K20" s="6">
        <v>14</v>
      </c>
      <c r="L20" s="146">
        <v>0.04861111111111111</v>
      </c>
      <c r="M20" s="146"/>
      <c r="N20" s="6">
        <v>19</v>
      </c>
      <c r="O20" s="18">
        <v>0.06944444444444443</v>
      </c>
    </row>
    <row r="21" spans="1:13" ht="15">
      <c r="A21" s="96" t="s">
        <v>80</v>
      </c>
      <c r="B21" s="97">
        <f>B20+E20+H20+K20+N20</f>
        <v>62.2</v>
      </c>
      <c r="C21" s="98">
        <f>D20+G20+J20+L20+O20</f>
        <v>0.2222222222222222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</row>
    <row r="22" spans="1:13" ht="15.75" customHeight="1">
      <c r="A22" s="191" t="s">
        <v>140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3"/>
    </row>
    <row r="23" spans="1:13" ht="12.75" customHeight="1">
      <c r="A23" s="51" t="s">
        <v>65</v>
      </c>
      <c r="B23" s="149" t="s">
        <v>66</v>
      </c>
      <c r="C23" s="149"/>
      <c r="D23" s="149"/>
      <c r="E23" s="150" t="s">
        <v>67</v>
      </c>
      <c r="F23" s="150"/>
      <c r="G23" s="150"/>
      <c r="H23" s="149" t="s">
        <v>68</v>
      </c>
      <c r="I23" s="149"/>
      <c r="J23" s="149"/>
      <c r="K23" s="152"/>
      <c r="L23" s="152"/>
      <c r="M23" s="152"/>
    </row>
    <row r="24" spans="1:13" ht="12.75" customHeight="1">
      <c r="A24" s="59" t="s">
        <v>6</v>
      </c>
      <c r="B24" s="145" t="s">
        <v>72</v>
      </c>
      <c r="C24" s="145"/>
      <c r="D24" s="145"/>
      <c r="E24" s="144" t="s">
        <v>71</v>
      </c>
      <c r="F24" s="144"/>
      <c r="G24" s="144"/>
      <c r="H24" s="145" t="s">
        <v>90</v>
      </c>
      <c r="I24" s="145"/>
      <c r="J24" s="145"/>
      <c r="K24" s="152"/>
      <c r="L24" s="152"/>
      <c r="M24" s="152"/>
    </row>
    <row r="25" spans="1:13" ht="12.75" customHeight="1">
      <c r="A25" s="163" t="s">
        <v>74</v>
      </c>
      <c r="B25" s="145" t="s">
        <v>112</v>
      </c>
      <c r="C25" s="145"/>
      <c r="D25" s="145"/>
      <c r="E25" s="144" t="s">
        <v>166</v>
      </c>
      <c r="F25" s="144"/>
      <c r="G25" s="144"/>
      <c r="H25" s="145" t="s">
        <v>141</v>
      </c>
      <c r="I25" s="145"/>
      <c r="J25" s="145"/>
      <c r="K25" s="152"/>
      <c r="L25" s="152"/>
      <c r="M25" s="152"/>
    </row>
    <row r="26" spans="1:13" ht="96" customHeight="1">
      <c r="A26" s="163"/>
      <c r="B26" s="145"/>
      <c r="C26" s="145"/>
      <c r="D26" s="145"/>
      <c r="E26" s="144"/>
      <c r="F26" s="144"/>
      <c r="G26" s="144"/>
      <c r="H26" s="145"/>
      <c r="I26" s="145"/>
      <c r="J26" s="145"/>
      <c r="K26" s="152"/>
      <c r="L26" s="152"/>
      <c r="M26" s="152"/>
    </row>
    <row r="27" spans="1:13" ht="15">
      <c r="A27" s="60" t="s">
        <v>79</v>
      </c>
      <c r="B27" s="144">
        <v>8</v>
      </c>
      <c r="C27" s="144"/>
      <c r="D27" s="18">
        <v>0.027777777777777776</v>
      </c>
      <c r="E27" s="145">
        <v>10</v>
      </c>
      <c r="F27" s="145"/>
      <c r="G27" s="5">
        <v>0.034722222222222224</v>
      </c>
      <c r="H27" s="145">
        <v>14.7</v>
      </c>
      <c r="I27" s="145"/>
      <c r="J27" s="18">
        <v>0.05555555555555555</v>
      </c>
      <c r="K27" s="152"/>
      <c r="L27" s="152"/>
      <c r="M27" s="152"/>
    </row>
    <row r="28" spans="1:13" ht="15">
      <c r="A28" s="61" t="s">
        <v>80</v>
      </c>
      <c r="B28" s="13">
        <f>B27+E27+H27+K27</f>
        <v>32.7</v>
      </c>
      <c r="C28" s="8">
        <f>D27+G27+J27+L27</f>
        <v>0.11805555555555555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</row>
    <row r="29" spans="1:15" ht="15.75">
      <c r="A29" s="148" t="s">
        <v>94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58"/>
      <c r="O29" s="63"/>
    </row>
    <row r="30" spans="1:15" ht="12.75" customHeight="1">
      <c r="A30" s="51" t="s">
        <v>65</v>
      </c>
      <c r="B30" s="149" t="s">
        <v>66</v>
      </c>
      <c r="C30" s="149"/>
      <c r="D30" s="149"/>
      <c r="E30" s="149" t="s">
        <v>67</v>
      </c>
      <c r="F30" s="149"/>
      <c r="G30" s="149"/>
      <c r="H30" s="149" t="s">
        <v>68</v>
      </c>
      <c r="I30" s="149"/>
      <c r="J30" s="149"/>
      <c r="K30" s="149" t="s">
        <v>69</v>
      </c>
      <c r="L30" s="149"/>
      <c r="M30" s="149"/>
      <c r="N30" s="149" t="s">
        <v>123</v>
      </c>
      <c r="O30" s="149"/>
    </row>
    <row r="31" spans="1:15" ht="12.75" customHeight="1">
      <c r="A31" s="59" t="s">
        <v>6</v>
      </c>
      <c r="B31" s="145" t="s">
        <v>70</v>
      </c>
      <c r="C31" s="145"/>
      <c r="D31" s="145"/>
      <c r="E31" s="145" t="s">
        <v>142</v>
      </c>
      <c r="F31" s="145"/>
      <c r="G31" s="145"/>
      <c r="H31" s="145" t="s">
        <v>97</v>
      </c>
      <c r="I31" s="145"/>
      <c r="J31" s="145"/>
      <c r="K31" s="145" t="s">
        <v>131</v>
      </c>
      <c r="L31" s="145"/>
      <c r="M31" s="145"/>
      <c r="N31" s="145" t="s">
        <v>143</v>
      </c>
      <c r="O31" s="145"/>
    </row>
    <row r="32" spans="1:15" ht="14.25" customHeight="1">
      <c r="A32" s="163" t="s">
        <v>74</v>
      </c>
      <c r="B32" s="145" t="s">
        <v>99</v>
      </c>
      <c r="C32" s="145"/>
      <c r="D32" s="145"/>
      <c r="E32" s="145" t="s">
        <v>176</v>
      </c>
      <c r="F32" s="145"/>
      <c r="G32" s="145"/>
      <c r="H32" s="145" t="s">
        <v>83</v>
      </c>
      <c r="I32" s="145"/>
      <c r="J32" s="145"/>
      <c r="K32" s="145" t="s">
        <v>175</v>
      </c>
      <c r="L32" s="145"/>
      <c r="M32" s="145"/>
      <c r="N32" s="145" t="s">
        <v>128</v>
      </c>
      <c r="O32" s="145"/>
    </row>
    <row r="33" spans="1:15" ht="96" customHeight="1">
      <c r="A33" s="163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</row>
    <row r="34" spans="1:15" ht="15">
      <c r="A34" s="60" t="s">
        <v>79</v>
      </c>
      <c r="B34" s="144">
        <v>9</v>
      </c>
      <c r="C34" s="144"/>
      <c r="D34" s="18">
        <v>0.03125</v>
      </c>
      <c r="E34" s="145">
        <v>12</v>
      </c>
      <c r="F34" s="145"/>
      <c r="G34" s="18">
        <v>0.04375</v>
      </c>
      <c r="H34" s="145">
        <v>10.9</v>
      </c>
      <c r="I34" s="145"/>
      <c r="J34" s="18">
        <v>0.03819444444444444</v>
      </c>
      <c r="K34" s="6">
        <v>14.8</v>
      </c>
      <c r="L34" s="146">
        <v>0.052083333333333336</v>
      </c>
      <c r="M34" s="146"/>
      <c r="N34" s="6">
        <v>21.8</v>
      </c>
      <c r="O34" s="18">
        <v>0.0763888888888889</v>
      </c>
    </row>
    <row r="35" spans="1:13" ht="15">
      <c r="A35" s="61" t="s">
        <v>80</v>
      </c>
      <c r="B35" s="13">
        <f>B34+E34+H34+K34+N34</f>
        <v>68.5</v>
      </c>
      <c r="C35" s="8">
        <f>D34+G34+J34+L34+O34</f>
        <v>0.24166666666666667</v>
      </c>
      <c r="D35" s="157"/>
      <c r="E35" s="157"/>
      <c r="F35" s="157"/>
      <c r="G35" s="157"/>
      <c r="H35" s="157"/>
      <c r="I35" s="157"/>
      <c r="J35" s="157"/>
      <c r="K35" s="157"/>
      <c r="L35" s="157"/>
      <c r="M35" s="157"/>
    </row>
    <row r="36" spans="1:15" ht="15.75">
      <c r="A36" s="148" t="s">
        <v>96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58"/>
      <c r="O36" s="63"/>
    </row>
    <row r="37" spans="1:15" ht="12.75" customHeight="1">
      <c r="A37" s="51" t="s">
        <v>65</v>
      </c>
      <c r="B37" s="149" t="s">
        <v>66</v>
      </c>
      <c r="C37" s="149"/>
      <c r="D37" s="149"/>
      <c r="E37" s="149" t="s">
        <v>67</v>
      </c>
      <c r="F37" s="149"/>
      <c r="G37" s="149"/>
      <c r="H37" s="149" t="s">
        <v>68</v>
      </c>
      <c r="I37" s="149"/>
      <c r="J37" s="149"/>
      <c r="K37" s="149" t="s">
        <v>69</v>
      </c>
      <c r="L37" s="149"/>
      <c r="M37" s="149"/>
      <c r="N37" s="149" t="s">
        <v>123</v>
      </c>
      <c r="O37" s="149"/>
    </row>
    <row r="38" spans="1:15" ht="12.75" customHeight="1">
      <c r="A38" s="59" t="s">
        <v>6</v>
      </c>
      <c r="B38" s="145" t="s">
        <v>70</v>
      </c>
      <c r="C38" s="145"/>
      <c r="D38" s="145"/>
      <c r="E38" s="145" t="s">
        <v>144</v>
      </c>
      <c r="F38" s="145"/>
      <c r="G38" s="145"/>
      <c r="H38" s="145" t="s">
        <v>72</v>
      </c>
      <c r="I38" s="145"/>
      <c r="J38" s="145"/>
      <c r="K38" s="145" t="s">
        <v>157</v>
      </c>
      <c r="L38" s="145"/>
      <c r="M38" s="145"/>
      <c r="N38" s="145" t="s">
        <v>158</v>
      </c>
      <c r="O38" s="145"/>
    </row>
    <row r="39" spans="1:15" ht="12.75" customHeight="1">
      <c r="A39" s="163" t="s">
        <v>74</v>
      </c>
      <c r="B39" s="145" t="s">
        <v>75</v>
      </c>
      <c r="C39" s="145"/>
      <c r="D39" s="145"/>
      <c r="E39" s="145" t="s">
        <v>170</v>
      </c>
      <c r="F39" s="145"/>
      <c r="G39" s="145"/>
      <c r="H39" s="145" t="s">
        <v>145</v>
      </c>
      <c r="I39" s="145"/>
      <c r="J39" s="145"/>
      <c r="K39" s="145" t="s">
        <v>191</v>
      </c>
      <c r="L39" s="145"/>
      <c r="M39" s="145"/>
      <c r="N39" s="145" t="s">
        <v>156</v>
      </c>
      <c r="O39" s="145"/>
    </row>
    <row r="40" spans="1:15" ht="96" customHeight="1">
      <c r="A40" s="163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</row>
    <row r="41" spans="1:15" ht="15">
      <c r="A41" s="60" t="s">
        <v>79</v>
      </c>
      <c r="B41" s="144">
        <v>8</v>
      </c>
      <c r="C41" s="144"/>
      <c r="D41" s="18">
        <v>0.027777777777777776</v>
      </c>
      <c r="E41" s="145">
        <v>12</v>
      </c>
      <c r="F41" s="145"/>
      <c r="G41" s="18">
        <v>0.04375</v>
      </c>
      <c r="H41" s="145">
        <v>11</v>
      </c>
      <c r="I41" s="145"/>
      <c r="J41" s="18">
        <v>0.041666666666666664</v>
      </c>
      <c r="K41" s="6">
        <v>23</v>
      </c>
      <c r="L41" s="146">
        <v>0.08333333333333333</v>
      </c>
      <c r="M41" s="146"/>
      <c r="N41" s="6">
        <v>14.75</v>
      </c>
      <c r="O41" s="18">
        <v>0.05555555555555555</v>
      </c>
    </row>
    <row r="42" spans="1:13" ht="15">
      <c r="A42" s="64" t="s">
        <v>80</v>
      </c>
      <c r="B42" s="65">
        <f>B41+E41+H41+K41+N41</f>
        <v>68.75</v>
      </c>
      <c r="C42" s="66">
        <f>D41+G41+J41+L41+O41</f>
        <v>0.2520833333333333</v>
      </c>
      <c r="D42" s="54"/>
      <c r="E42" s="55"/>
      <c r="F42" s="55"/>
      <c r="G42" s="54"/>
      <c r="H42" s="55"/>
      <c r="I42" s="55"/>
      <c r="J42" s="54"/>
      <c r="K42" s="55"/>
      <c r="L42" s="54"/>
      <c r="M42" s="55"/>
    </row>
    <row r="43" spans="1:15" ht="15.75">
      <c r="A43" s="148" t="s">
        <v>100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58"/>
      <c r="O43" s="63"/>
    </row>
    <row r="44" spans="1:15" ht="12.75" customHeight="1">
      <c r="A44" s="51" t="s">
        <v>65</v>
      </c>
      <c r="B44" s="149" t="s">
        <v>66</v>
      </c>
      <c r="C44" s="149"/>
      <c r="D44" s="149"/>
      <c r="E44" s="149" t="s">
        <v>67</v>
      </c>
      <c r="F44" s="149"/>
      <c r="G44" s="149"/>
      <c r="H44" s="149" t="s">
        <v>68</v>
      </c>
      <c r="I44" s="149"/>
      <c r="J44" s="149"/>
      <c r="K44" s="149" t="s">
        <v>69</v>
      </c>
      <c r="L44" s="149"/>
      <c r="M44" s="149"/>
      <c r="N44" s="149" t="s">
        <v>123</v>
      </c>
      <c r="O44" s="149"/>
    </row>
    <row r="45" spans="1:15" ht="12.75" customHeight="1">
      <c r="A45" s="59" t="s">
        <v>6</v>
      </c>
      <c r="B45" s="145" t="s">
        <v>70</v>
      </c>
      <c r="C45" s="145"/>
      <c r="D45" s="145"/>
      <c r="E45" s="145" t="s">
        <v>110</v>
      </c>
      <c r="F45" s="145"/>
      <c r="G45" s="145"/>
      <c r="H45" s="145" t="s">
        <v>97</v>
      </c>
      <c r="I45" s="145"/>
      <c r="J45" s="145"/>
      <c r="K45" s="145" t="s">
        <v>152</v>
      </c>
      <c r="L45" s="145"/>
      <c r="M45" s="145"/>
      <c r="N45" s="145" t="s">
        <v>143</v>
      </c>
      <c r="O45" s="145"/>
    </row>
    <row r="46" spans="1:15" ht="14.25" customHeight="1">
      <c r="A46" s="163" t="s">
        <v>74</v>
      </c>
      <c r="B46" s="145" t="s">
        <v>75</v>
      </c>
      <c r="C46" s="145"/>
      <c r="D46" s="145"/>
      <c r="E46" s="145" t="s">
        <v>168</v>
      </c>
      <c r="F46" s="145"/>
      <c r="G46" s="145"/>
      <c r="H46" s="145" t="s">
        <v>174</v>
      </c>
      <c r="I46" s="145"/>
      <c r="J46" s="145"/>
      <c r="K46" s="145" t="s">
        <v>177</v>
      </c>
      <c r="L46" s="145"/>
      <c r="M46" s="145"/>
      <c r="N46" s="145" t="s">
        <v>128</v>
      </c>
      <c r="O46" s="145"/>
    </row>
    <row r="47" spans="1:15" ht="96" customHeight="1">
      <c r="A47" s="163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</row>
    <row r="48" spans="1:15" ht="15">
      <c r="A48" s="60" t="s">
        <v>79</v>
      </c>
      <c r="B48" s="144">
        <v>8</v>
      </c>
      <c r="C48" s="144"/>
      <c r="D48" s="18">
        <v>0.027777777777777776</v>
      </c>
      <c r="E48" s="145">
        <v>12</v>
      </c>
      <c r="F48" s="145"/>
      <c r="G48" s="18">
        <v>0.044444444444444446</v>
      </c>
      <c r="H48" s="145">
        <v>8.3</v>
      </c>
      <c r="I48" s="145"/>
      <c r="J48" s="18">
        <v>0.03125</v>
      </c>
      <c r="K48" s="6">
        <v>26</v>
      </c>
      <c r="L48" s="146">
        <v>0.09375</v>
      </c>
      <c r="M48" s="146"/>
      <c r="N48" s="6">
        <v>16.3</v>
      </c>
      <c r="O48" s="18">
        <v>0.05902777777777778</v>
      </c>
    </row>
    <row r="49" spans="1:13" ht="15">
      <c r="A49" s="60" t="s">
        <v>80</v>
      </c>
      <c r="B49" s="6">
        <f>B48+E48+H48+K48+N48</f>
        <v>70.6</v>
      </c>
      <c r="C49" s="18">
        <f>D48+G48+J48+L48+O48</f>
        <v>0.25625</v>
      </c>
      <c r="D49" s="54"/>
      <c r="E49" s="55"/>
      <c r="F49" s="55"/>
      <c r="G49" s="54"/>
      <c r="H49" s="55"/>
      <c r="I49" s="55"/>
      <c r="J49" s="54"/>
      <c r="K49" s="55"/>
      <c r="L49" s="54"/>
      <c r="M49" s="55"/>
    </row>
    <row r="50" spans="1:13" ht="15.75">
      <c r="A50" s="148" t="s">
        <v>103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</row>
    <row r="51" spans="1:13" ht="12.75" customHeight="1">
      <c r="A51" s="51" t="s">
        <v>65</v>
      </c>
      <c r="B51" s="151" t="s">
        <v>66</v>
      </c>
      <c r="C51" s="151"/>
      <c r="D51" s="151"/>
      <c r="E51" s="151" t="s">
        <v>67</v>
      </c>
      <c r="F51" s="151"/>
      <c r="G51" s="151"/>
      <c r="H51" s="151" t="s">
        <v>68</v>
      </c>
      <c r="I51" s="151"/>
      <c r="J51" s="151"/>
      <c r="K51" s="152"/>
      <c r="L51" s="152"/>
      <c r="M51" s="152"/>
    </row>
    <row r="52" spans="1:13" ht="12.75" customHeight="1">
      <c r="A52" s="59" t="s">
        <v>6</v>
      </c>
      <c r="B52" s="145" t="s">
        <v>70</v>
      </c>
      <c r="C52" s="145"/>
      <c r="D52" s="145"/>
      <c r="E52" s="145" t="s">
        <v>71</v>
      </c>
      <c r="F52" s="145"/>
      <c r="G52" s="145"/>
      <c r="H52" s="145" t="s">
        <v>97</v>
      </c>
      <c r="I52" s="145"/>
      <c r="J52" s="145"/>
      <c r="K52" s="155"/>
      <c r="L52" s="155"/>
      <c r="M52" s="155"/>
    </row>
    <row r="53" spans="1:13" ht="14.25" customHeight="1">
      <c r="A53" s="163" t="s">
        <v>74</v>
      </c>
      <c r="B53" s="145" t="s">
        <v>75</v>
      </c>
      <c r="C53" s="145"/>
      <c r="D53" s="145"/>
      <c r="E53" s="145" t="s">
        <v>146</v>
      </c>
      <c r="F53" s="145"/>
      <c r="G53" s="145"/>
      <c r="H53" s="145" t="s">
        <v>159</v>
      </c>
      <c r="I53" s="145"/>
      <c r="J53" s="145"/>
      <c r="K53" s="155"/>
      <c r="L53" s="155"/>
      <c r="M53" s="155"/>
    </row>
    <row r="54" spans="1:13" ht="96" customHeight="1">
      <c r="A54" s="163"/>
      <c r="B54" s="145"/>
      <c r="C54" s="145"/>
      <c r="D54" s="145"/>
      <c r="E54" s="145"/>
      <c r="F54" s="145"/>
      <c r="G54" s="145"/>
      <c r="H54" s="145"/>
      <c r="I54" s="145"/>
      <c r="J54" s="145"/>
      <c r="K54" s="155"/>
      <c r="L54" s="155"/>
      <c r="M54" s="155"/>
    </row>
    <row r="55" spans="1:13" ht="15">
      <c r="A55" s="60" t="s">
        <v>79</v>
      </c>
      <c r="B55" s="144">
        <v>8</v>
      </c>
      <c r="C55" s="144"/>
      <c r="D55" s="18">
        <v>0.027777777777777776</v>
      </c>
      <c r="E55" s="145">
        <v>10.2</v>
      </c>
      <c r="F55" s="145"/>
      <c r="G55" s="18">
        <v>0.034722222222222224</v>
      </c>
      <c r="H55" s="145">
        <v>14</v>
      </c>
      <c r="I55" s="145"/>
      <c r="J55" s="18">
        <v>0.052083333333333336</v>
      </c>
      <c r="K55" s="155"/>
      <c r="L55" s="155"/>
      <c r="M55" s="155"/>
    </row>
    <row r="56" spans="1:13" ht="15">
      <c r="A56" s="61" t="s">
        <v>80</v>
      </c>
      <c r="B56" s="13">
        <f>B55+E55+H55+K55</f>
        <v>32.2</v>
      </c>
      <c r="C56" s="8">
        <f>D55+G55+J55+L55</f>
        <v>0.11458333333333334</v>
      </c>
      <c r="D56" s="54"/>
      <c r="E56" s="55"/>
      <c r="F56" s="55"/>
      <c r="G56" s="54"/>
      <c r="H56" s="55"/>
      <c r="I56" s="55"/>
      <c r="J56" s="54"/>
      <c r="K56" s="55"/>
      <c r="L56" s="54"/>
      <c r="M56" s="55"/>
    </row>
    <row r="57" spans="1:15" ht="15.75">
      <c r="A57" s="148" t="s">
        <v>105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58"/>
      <c r="O57" s="63"/>
    </row>
    <row r="58" spans="1:15" ht="12.75" customHeight="1">
      <c r="A58" s="51" t="s">
        <v>65</v>
      </c>
      <c r="B58" s="149" t="s">
        <v>66</v>
      </c>
      <c r="C58" s="149"/>
      <c r="D58" s="149"/>
      <c r="E58" s="149" t="s">
        <v>67</v>
      </c>
      <c r="F58" s="149"/>
      <c r="G58" s="149"/>
      <c r="H58" s="149" t="s">
        <v>68</v>
      </c>
      <c r="I58" s="149" t="s">
        <v>69</v>
      </c>
      <c r="J58" s="149" t="s">
        <v>123</v>
      </c>
      <c r="K58" s="149" t="s">
        <v>69</v>
      </c>
      <c r="L58" s="149" t="s">
        <v>147</v>
      </c>
      <c r="M58" s="149" t="s">
        <v>148</v>
      </c>
      <c r="N58" s="149" t="s">
        <v>123</v>
      </c>
      <c r="O58" s="149" t="s">
        <v>147</v>
      </c>
    </row>
    <row r="59" spans="1:15" ht="14.25" customHeight="1">
      <c r="A59" s="59" t="s">
        <v>6</v>
      </c>
      <c r="B59" s="145" t="s">
        <v>70</v>
      </c>
      <c r="C59" s="145"/>
      <c r="D59" s="145"/>
      <c r="E59" s="145" t="s">
        <v>110</v>
      </c>
      <c r="F59" s="145"/>
      <c r="G59" s="145"/>
      <c r="H59" s="145" t="s">
        <v>97</v>
      </c>
      <c r="I59" s="145"/>
      <c r="J59" s="145"/>
      <c r="K59" s="145" t="s">
        <v>152</v>
      </c>
      <c r="L59" s="145"/>
      <c r="M59" s="145"/>
      <c r="N59" s="145" t="s">
        <v>72</v>
      </c>
      <c r="O59" s="145"/>
    </row>
    <row r="60" spans="1:15" ht="14.25" customHeight="1">
      <c r="A60" s="163" t="s">
        <v>74</v>
      </c>
      <c r="B60" s="145" t="s">
        <v>99</v>
      </c>
      <c r="C60" s="145"/>
      <c r="D60" s="145"/>
      <c r="E60" s="145" t="s">
        <v>149</v>
      </c>
      <c r="F60" s="145"/>
      <c r="G60" s="145"/>
      <c r="H60" s="145" t="s">
        <v>102</v>
      </c>
      <c r="I60" s="145"/>
      <c r="J60" s="145"/>
      <c r="K60" s="145" t="s">
        <v>216</v>
      </c>
      <c r="L60" s="145"/>
      <c r="M60" s="145"/>
      <c r="N60" s="145" t="s">
        <v>128</v>
      </c>
      <c r="O60" s="145"/>
    </row>
    <row r="61" spans="1:15" ht="96" customHeight="1">
      <c r="A61" s="163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</row>
    <row r="62" spans="1:15" ht="15">
      <c r="A62" s="60" t="s">
        <v>79</v>
      </c>
      <c r="B62" s="144">
        <v>9</v>
      </c>
      <c r="C62" s="144"/>
      <c r="D62" s="18">
        <v>0.03125</v>
      </c>
      <c r="E62" s="145">
        <v>12.2</v>
      </c>
      <c r="F62" s="145"/>
      <c r="G62" s="18">
        <v>0.04375</v>
      </c>
      <c r="H62" s="145">
        <v>10.1</v>
      </c>
      <c r="I62" s="145"/>
      <c r="J62" s="18">
        <v>0.03819444444444445</v>
      </c>
      <c r="K62" s="6">
        <v>27</v>
      </c>
      <c r="L62" s="146">
        <v>0.09722222222222222</v>
      </c>
      <c r="M62" s="146"/>
      <c r="N62" s="6">
        <v>17.5</v>
      </c>
      <c r="O62" s="18">
        <v>0.0625</v>
      </c>
    </row>
    <row r="63" spans="1:13" ht="15">
      <c r="A63" s="61" t="s">
        <v>80</v>
      </c>
      <c r="B63" s="13">
        <f>B62+E62+H62+K62+N62</f>
        <v>75.8</v>
      </c>
      <c r="C63" s="8">
        <f>D62+G62+J62+L62+O62</f>
        <v>0.2729166666666667</v>
      </c>
      <c r="D63" s="54"/>
      <c r="E63" s="55"/>
      <c r="F63" s="55"/>
      <c r="G63" s="54"/>
      <c r="H63" s="55"/>
      <c r="I63" s="55"/>
      <c r="J63" s="54"/>
      <c r="K63" s="55"/>
      <c r="L63" s="54"/>
      <c r="M63" s="55"/>
    </row>
    <row r="64" spans="1:15" ht="15.75">
      <c r="A64" s="186" t="s">
        <v>150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8"/>
      <c r="N64" s="58"/>
      <c r="O64" s="63"/>
    </row>
    <row r="65" spans="1:15" ht="12.75" customHeight="1">
      <c r="A65" s="108" t="s">
        <v>65</v>
      </c>
      <c r="B65" s="149" t="s">
        <v>66</v>
      </c>
      <c r="C65" s="149"/>
      <c r="D65" s="149"/>
      <c r="E65" s="149" t="s">
        <v>67</v>
      </c>
      <c r="F65" s="149"/>
      <c r="G65" s="149"/>
      <c r="H65" s="189" t="s">
        <v>68</v>
      </c>
      <c r="I65" s="189"/>
      <c r="J65" s="189"/>
      <c r="K65" s="151" t="s">
        <v>69</v>
      </c>
      <c r="L65" s="151"/>
      <c r="M65" s="190"/>
      <c r="N65" s="149" t="s">
        <v>123</v>
      </c>
      <c r="O65" s="149" t="s">
        <v>147</v>
      </c>
    </row>
    <row r="66" spans="1:15" ht="14.25" customHeight="1">
      <c r="A66" s="109" t="s">
        <v>6</v>
      </c>
      <c r="B66" s="145" t="s">
        <v>72</v>
      </c>
      <c r="C66" s="145"/>
      <c r="D66" s="145"/>
      <c r="E66" s="144" t="s">
        <v>196</v>
      </c>
      <c r="F66" s="144"/>
      <c r="G66" s="144"/>
      <c r="H66" s="144" t="s">
        <v>72</v>
      </c>
      <c r="I66" s="144"/>
      <c r="J66" s="144"/>
      <c r="K66" s="145" t="s">
        <v>152</v>
      </c>
      <c r="L66" s="145"/>
      <c r="M66" s="185"/>
      <c r="N66" s="145" t="s">
        <v>72</v>
      </c>
      <c r="O66" s="145"/>
    </row>
    <row r="67" spans="1:15" ht="14.25" customHeight="1">
      <c r="A67" s="183" t="s">
        <v>74</v>
      </c>
      <c r="B67" s="145" t="s">
        <v>116</v>
      </c>
      <c r="C67" s="145"/>
      <c r="D67" s="145"/>
      <c r="E67" s="145" t="s">
        <v>198</v>
      </c>
      <c r="F67" s="145"/>
      <c r="G67" s="145"/>
      <c r="H67" s="184" t="s">
        <v>217</v>
      </c>
      <c r="I67" s="184"/>
      <c r="J67" s="184"/>
      <c r="K67" s="158" t="s">
        <v>218</v>
      </c>
      <c r="L67" s="159"/>
      <c r="M67" s="177"/>
      <c r="N67" s="145" t="s">
        <v>128</v>
      </c>
      <c r="O67" s="145"/>
    </row>
    <row r="68" spans="1:15" ht="96" customHeight="1">
      <c r="A68" s="183"/>
      <c r="B68" s="145"/>
      <c r="C68" s="145"/>
      <c r="D68" s="145"/>
      <c r="E68" s="145"/>
      <c r="F68" s="145"/>
      <c r="G68" s="145"/>
      <c r="H68" s="184"/>
      <c r="I68" s="184"/>
      <c r="J68" s="184"/>
      <c r="K68" s="178"/>
      <c r="L68" s="178"/>
      <c r="M68" s="179"/>
      <c r="N68" s="145"/>
      <c r="O68" s="145"/>
    </row>
    <row r="69" spans="1:15" ht="15">
      <c r="A69" s="110" t="s">
        <v>79</v>
      </c>
      <c r="B69" s="180">
        <v>8</v>
      </c>
      <c r="C69" s="180"/>
      <c r="D69" s="111">
        <v>0.027777777777777776</v>
      </c>
      <c r="E69" s="168">
        <v>11</v>
      </c>
      <c r="F69" s="168"/>
      <c r="G69" s="111">
        <v>0.041666666666666664</v>
      </c>
      <c r="H69" s="168">
        <v>11</v>
      </c>
      <c r="I69" s="168"/>
      <c r="J69" s="112">
        <v>0.041666666666666664</v>
      </c>
      <c r="K69" s="99">
        <v>23.2</v>
      </c>
      <c r="L69" s="181">
        <v>0.08333333333333333</v>
      </c>
      <c r="M69" s="182"/>
      <c r="N69" s="6">
        <v>18.5</v>
      </c>
      <c r="O69" s="18">
        <v>0.06597222222222222</v>
      </c>
    </row>
    <row r="70" spans="1:13" ht="15">
      <c r="A70" s="105" t="s">
        <v>80</v>
      </c>
      <c r="B70" s="106">
        <f>B69+E69+H69+K69+N69</f>
        <v>71.7</v>
      </c>
      <c r="C70" s="107">
        <f>D69+G69+J69+L69+O69</f>
        <v>0.26041666666666663</v>
      </c>
      <c r="D70" s="54"/>
      <c r="E70" s="55"/>
      <c r="F70" s="55"/>
      <c r="G70" s="54"/>
      <c r="H70" s="55"/>
      <c r="I70" s="55"/>
      <c r="J70" s="54"/>
      <c r="K70" s="55"/>
      <c r="L70" s="54"/>
      <c r="M70" s="67"/>
    </row>
    <row r="71" spans="1:15" ht="15.75">
      <c r="A71" s="148" t="s">
        <v>151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58"/>
      <c r="O71" s="63"/>
    </row>
    <row r="72" spans="1:15" ht="12.75" customHeight="1">
      <c r="A72" s="51" t="s">
        <v>65</v>
      </c>
      <c r="B72" s="149" t="s">
        <v>66</v>
      </c>
      <c r="C72" s="149"/>
      <c r="D72" s="149"/>
      <c r="E72" s="149" t="s">
        <v>67</v>
      </c>
      <c r="F72" s="149"/>
      <c r="G72" s="149"/>
      <c r="H72" s="149" t="s">
        <v>68</v>
      </c>
      <c r="I72" s="149"/>
      <c r="J72" s="149"/>
      <c r="K72" s="150" t="s">
        <v>69</v>
      </c>
      <c r="L72" s="150"/>
      <c r="M72" s="150"/>
      <c r="N72" s="149" t="s">
        <v>123</v>
      </c>
      <c r="O72" s="149"/>
    </row>
    <row r="73" spans="1:15" ht="12.75" customHeight="1">
      <c r="A73" s="59" t="s">
        <v>6</v>
      </c>
      <c r="B73" s="145" t="s">
        <v>72</v>
      </c>
      <c r="C73" s="145"/>
      <c r="D73" s="145"/>
      <c r="E73" s="145" t="s">
        <v>60</v>
      </c>
      <c r="F73" s="145"/>
      <c r="G73" s="145"/>
      <c r="H73" s="145" t="s">
        <v>97</v>
      </c>
      <c r="I73" s="145"/>
      <c r="J73" s="145"/>
      <c r="K73" s="145" t="s">
        <v>72</v>
      </c>
      <c r="L73" s="145"/>
      <c r="M73" s="145"/>
      <c r="N73" s="176" t="s">
        <v>215</v>
      </c>
      <c r="O73" s="176"/>
    </row>
    <row r="74" spans="1:15" ht="14.25" customHeight="1">
      <c r="A74" s="163" t="s">
        <v>74</v>
      </c>
      <c r="B74" s="145" t="s">
        <v>119</v>
      </c>
      <c r="C74" s="145"/>
      <c r="D74" s="145"/>
      <c r="E74" s="145" t="s">
        <v>211</v>
      </c>
      <c r="F74" s="145"/>
      <c r="G74" s="145"/>
      <c r="H74" s="145" t="s">
        <v>214</v>
      </c>
      <c r="I74" s="145"/>
      <c r="J74" s="145"/>
      <c r="K74" s="145" t="s">
        <v>212</v>
      </c>
      <c r="L74" s="145"/>
      <c r="M74" s="145"/>
      <c r="N74" s="145" t="s">
        <v>221</v>
      </c>
      <c r="O74" s="145"/>
    </row>
    <row r="75" spans="1:15" ht="96" customHeight="1">
      <c r="A75" s="163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</row>
    <row r="76" spans="1:15" ht="15">
      <c r="A76" s="60" t="s">
        <v>79</v>
      </c>
      <c r="B76" s="144">
        <v>5.5</v>
      </c>
      <c r="C76" s="144"/>
      <c r="D76" s="18">
        <v>0.020833333333333332</v>
      </c>
      <c r="E76" s="145">
        <v>10</v>
      </c>
      <c r="F76" s="145"/>
      <c r="G76" s="18">
        <v>0.034722222222222224</v>
      </c>
      <c r="H76" s="145">
        <v>14.5</v>
      </c>
      <c r="I76" s="145"/>
      <c r="J76" s="18">
        <v>0.052083333333333336</v>
      </c>
      <c r="K76" s="6">
        <v>9.5</v>
      </c>
      <c r="L76" s="146">
        <v>0.034722222222222224</v>
      </c>
      <c r="M76" s="146"/>
      <c r="N76" s="6">
        <v>30</v>
      </c>
      <c r="O76" s="18">
        <v>0.10416666666666667</v>
      </c>
    </row>
    <row r="77" spans="1:13" ht="15">
      <c r="A77" s="60" t="s">
        <v>80</v>
      </c>
      <c r="B77" s="6">
        <f>B76+E76+H76+K76+N76</f>
        <v>69.5</v>
      </c>
      <c r="C77" s="18">
        <f>D76+G76+J76+L76+O76</f>
        <v>0.2465277777777778</v>
      </c>
      <c r="D77" s="54"/>
      <c r="E77" s="55"/>
      <c r="F77" s="55"/>
      <c r="G77" s="54"/>
      <c r="H77" s="55"/>
      <c r="I77" s="55"/>
      <c r="J77" s="54"/>
      <c r="K77" s="55"/>
      <c r="L77" s="54"/>
      <c r="M77" s="55"/>
    </row>
    <row r="78" spans="1:13" ht="15.75">
      <c r="A78" s="148" t="s">
        <v>160</v>
      </c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</row>
    <row r="79" spans="1:13" ht="12.75" customHeight="1">
      <c r="A79" s="51" t="s">
        <v>65</v>
      </c>
      <c r="B79" s="151" t="s">
        <v>66</v>
      </c>
      <c r="C79" s="151"/>
      <c r="D79" s="151"/>
      <c r="E79" s="151" t="s">
        <v>67</v>
      </c>
      <c r="F79" s="151"/>
      <c r="G79" s="151"/>
      <c r="H79" s="151" t="s">
        <v>68</v>
      </c>
      <c r="I79" s="151"/>
      <c r="J79" s="151"/>
      <c r="K79" s="152"/>
      <c r="L79" s="152"/>
      <c r="M79" s="152"/>
    </row>
    <row r="80" spans="1:13" ht="12.75" customHeight="1">
      <c r="A80" s="59" t="s">
        <v>6</v>
      </c>
      <c r="B80" s="145" t="s">
        <v>72</v>
      </c>
      <c r="C80" s="145"/>
      <c r="D80" s="145"/>
      <c r="E80" s="145" t="s">
        <v>72</v>
      </c>
      <c r="F80" s="145"/>
      <c r="G80" s="145"/>
      <c r="H80" s="145" t="s">
        <v>188</v>
      </c>
      <c r="I80" s="145"/>
      <c r="J80" s="145"/>
      <c r="K80" s="155"/>
      <c r="L80" s="155"/>
      <c r="M80" s="155"/>
    </row>
    <row r="81" spans="1:13" ht="12.75" customHeight="1">
      <c r="A81" s="163" t="s">
        <v>74</v>
      </c>
      <c r="B81" s="145" t="s">
        <v>116</v>
      </c>
      <c r="C81" s="145"/>
      <c r="D81" s="145"/>
      <c r="E81" s="175" t="s">
        <v>72</v>
      </c>
      <c r="F81" s="175"/>
      <c r="G81" s="175"/>
      <c r="H81" s="175" t="s">
        <v>222</v>
      </c>
      <c r="I81" s="175"/>
      <c r="J81" s="175"/>
      <c r="K81" s="155"/>
      <c r="L81" s="155"/>
      <c r="M81" s="155"/>
    </row>
    <row r="82" spans="1:13" ht="96" customHeight="1">
      <c r="A82" s="163"/>
      <c r="B82" s="145"/>
      <c r="C82" s="145"/>
      <c r="D82" s="145"/>
      <c r="E82" s="175"/>
      <c r="F82" s="175"/>
      <c r="G82" s="175"/>
      <c r="H82" s="175"/>
      <c r="I82" s="175"/>
      <c r="J82" s="175"/>
      <c r="K82" s="155"/>
      <c r="L82" s="155"/>
      <c r="M82" s="155"/>
    </row>
    <row r="83" spans="1:13" ht="15">
      <c r="A83" s="61" t="s">
        <v>79</v>
      </c>
      <c r="B83" s="156">
        <v>8</v>
      </c>
      <c r="C83" s="156"/>
      <c r="D83" s="18">
        <v>0.027777777777777776</v>
      </c>
      <c r="E83" s="145">
        <v>12.5</v>
      </c>
      <c r="F83" s="145"/>
      <c r="G83" s="18">
        <v>0.041666666666666664</v>
      </c>
      <c r="H83" s="145">
        <v>15</v>
      </c>
      <c r="I83" s="145"/>
      <c r="J83" s="18">
        <v>0.052083333333333336</v>
      </c>
      <c r="K83" s="55"/>
      <c r="L83" s="157"/>
      <c r="M83" s="157"/>
    </row>
    <row r="84" spans="1:13" ht="15">
      <c r="A84" s="64" t="s">
        <v>80</v>
      </c>
      <c r="B84" s="68">
        <f>B83+E83+H83+K83</f>
        <v>35.5</v>
      </c>
      <c r="C84" s="66">
        <f>D83+G83+J83+L83</f>
        <v>0.12152777777777779</v>
      </c>
      <c r="D84" s="54"/>
      <c r="E84" s="55"/>
      <c r="F84" s="55"/>
      <c r="G84" s="54"/>
      <c r="H84" s="55"/>
      <c r="I84" s="55"/>
      <c r="J84" s="54"/>
      <c r="K84" s="55"/>
      <c r="L84" s="54"/>
      <c r="M84" s="55"/>
    </row>
    <row r="85" spans="1:13" ht="15.75">
      <c r="A85" s="148" t="s">
        <v>113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</row>
    <row r="86" spans="1:13" ht="12.75" customHeight="1">
      <c r="A86" s="51" t="s">
        <v>65</v>
      </c>
      <c r="B86" s="149" t="s">
        <v>66</v>
      </c>
      <c r="C86" s="149"/>
      <c r="D86" s="149"/>
      <c r="E86" s="150" t="s">
        <v>67</v>
      </c>
      <c r="F86" s="150"/>
      <c r="G86" s="150"/>
      <c r="H86" s="151" t="s">
        <v>68</v>
      </c>
      <c r="I86" s="151"/>
      <c r="J86" s="151"/>
      <c r="K86" s="174" t="s">
        <v>69</v>
      </c>
      <c r="L86" s="174"/>
      <c r="M86" s="174"/>
    </row>
    <row r="87" spans="1:13" ht="12.75" customHeight="1">
      <c r="A87" s="59" t="s">
        <v>6</v>
      </c>
      <c r="B87" s="145" t="s">
        <v>70</v>
      </c>
      <c r="C87" s="145"/>
      <c r="D87" s="145"/>
      <c r="E87" s="144" t="s">
        <v>86</v>
      </c>
      <c r="F87" s="144"/>
      <c r="G87" s="144"/>
      <c r="H87" s="145" t="s">
        <v>97</v>
      </c>
      <c r="I87" s="145"/>
      <c r="J87" s="144"/>
      <c r="K87" s="171" t="s">
        <v>152</v>
      </c>
      <c r="L87" s="172"/>
      <c r="M87" s="173"/>
    </row>
    <row r="88" spans="1:13" ht="12.75" customHeight="1">
      <c r="A88" s="163" t="s">
        <v>74</v>
      </c>
      <c r="B88" s="145" t="s">
        <v>75</v>
      </c>
      <c r="C88" s="145"/>
      <c r="D88" s="145"/>
      <c r="E88" s="145" t="s">
        <v>193</v>
      </c>
      <c r="F88" s="145"/>
      <c r="G88" s="145"/>
      <c r="H88" s="145" t="s">
        <v>128</v>
      </c>
      <c r="I88" s="145"/>
      <c r="J88" s="144"/>
      <c r="K88" s="164" t="s">
        <v>187</v>
      </c>
      <c r="L88" s="165"/>
      <c r="M88" s="166"/>
    </row>
    <row r="89" spans="1:13" ht="96" customHeight="1">
      <c r="A89" s="163"/>
      <c r="B89" s="145"/>
      <c r="C89" s="145"/>
      <c r="D89" s="145"/>
      <c r="E89" s="145"/>
      <c r="F89" s="145"/>
      <c r="G89" s="145"/>
      <c r="H89" s="145"/>
      <c r="I89" s="145"/>
      <c r="J89" s="144"/>
      <c r="K89" s="167"/>
      <c r="L89" s="168"/>
      <c r="M89" s="169"/>
    </row>
    <row r="90" spans="1:13" ht="15">
      <c r="A90" s="60" t="s">
        <v>79</v>
      </c>
      <c r="B90" s="144">
        <v>8</v>
      </c>
      <c r="C90" s="144"/>
      <c r="D90" s="18">
        <v>0.027777777777777776</v>
      </c>
      <c r="E90" s="145">
        <v>12</v>
      </c>
      <c r="F90" s="145"/>
      <c r="G90" s="5">
        <v>0.041666666666666664</v>
      </c>
      <c r="H90" s="144">
        <v>11</v>
      </c>
      <c r="I90" s="144"/>
      <c r="J90" s="18">
        <v>0.041666666666666664</v>
      </c>
      <c r="K90" s="103">
        <v>19</v>
      </c>
      <c r="L90" s="170">
        <v>0.06944444444444445</v>
      </c>
      <c r="M90" s="170"/>
    </row>
    <row r="91" spans="1:13" ht="15">
      <c r="A91" s="61" t="s">
        <v>80</v>
      </c>
      <c r="B91" s="13">
        <f>B90+E90+H90+K90</f>
        <v>50</v>
      </c>
      <c r="C91" s="8">
        <f>D90+G90+J90+L90</f>
        <v>0.18055555555555555</v>
      </c>
      <c r="D91" s="54"/>
      <c r="E91" s="55"/>
      <c r="F91" s="55"/>
      <c r="G91" s="54"/>
      <c r="H91" s="69"/>
      <c r="I91" s="70"/>
      <c r="J91" s="18"/>
      <c r="K91" s="55"/>
      <c r="L91" s="54"/>
      <c r="M91" s="55"/>
    </row>
    <row r="92" spans="1:13" ht="15.75">
      <c r="A92" s="148" t="s">
        <v>115</v>
      </c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</row>
    <row r="93" spans="1:13" ht="12.75" customHeight="1">
      <c r="A93" s="51" t="s">
        <v>65</v>
      </c>
      <c r="B93" s="149" t="s">
        <v>66</v>
      </c>
      <c r="C93" s="149"/>
      <c r="D93" s="149"/>
      <c r="E93" s="150" t="s">
        <v>67</v>
      </c>
      <c r="F93" s="150"/>
      <c r="G93" s="150"/>
      <c r="H93" s="151" t="s">
        <v>68</v>
      </c>
      <c r="I93" s="151"/>
      <c r="J93" s="151"/>
      <c r="K93" s="62"/>
      <c r="L93" s="62"/>
      <c r="M93" s="62"/>
    </row>
    <row r="94" spans="1:13" ht="12.75" customHeight="1">
      <c r="A94" s="59" t="s">
        <v>6</v>
      </c>
      <c r="B94" s="145" t="s">
        <v>72</v>
      </c>
      <c r="C94" s="145"/>
      <c r="D94" s="145"/>
      <c r="E94" s="144" t="s">
        <v>185</v>
      </c>
      <c r="F94" s="144"/>
      <c r="G94" s="144"/>
      <c r="H94" s="145" t="s">
        <v>72</v>
      </c>
      <c r="I94" s="145"/>
      <c r="J94" s="145"/>
      <c r="K94" s="62"/>
      <c r="L94" s="62"/>
      <c r="M94" s="62"/>
    </row>
    <row r="95" spans="1:13" ht="12.75" customHeight="1">
      <c r="A95" s="163" t="s">
        <v>74</v>
      </c>
      <c r="B95" s="145" t="s">
        <v>184</v>
      </c>
      <c r="C95" s="145"/>
      <c r="D95" s="145"/>
      <c r="E95" s="144" t="s">
        <v>183</v>
      </c>
      <c r="F95" s="144"/>
      <c r="G95" s="144"/>
      <c r="H95" s="145" t="s">
        <v>186</v>
      </c>
      <c r="I95" s="145"/>
      <c r="J95" s="145"/>
      <c r="K95" s="62"/>
      <c r="L95" s="62"/>
      <c r="M95" s="62"/>
    </row>
    <row r="96" spans="1:13" ht="96" customHeight="1">
      <c r="A96" s="163"/>
      <c r="B96" s="145"/>
      <c r="C96" s="145"/>
      <c r="D96" s="145"/>
      <c r="E96" s="144"/>
      <c r="F96" s="144"/>
      <c r="G96" s="144"/>
      <c r="H96" s="145"/>
      <c r="I96" s="145"/>
      <c r="J96" s="145"/>
      <c r="K96" s="62"/>
      <c r="L96" s="62"/>
      <c r="M96" s="62"/>
    </row>
    <row r="97" spans="1:13" ht="15">
      <c r="A97" s="60" t="s">
        <v>79</v>
      </c>
      <c r="B97" s="144">
        <v>7.5</v>
      </c>
      <c r="C97" s="144"/>
      <c r="D97" s="18">
        <v>0.027777777777777776</v>
      </c>
      <c r="E97" s="145">
        <v>14.5</v>
      </c>
      <c r="F97" s="145"/>
      <c r="G97" s="5">
        <v>0.04861111111111111</v>
      </c>
      <c r="H97" s="145">
        <v>8.2</v>
      </c>
      <c r="I97" s="145"/>
      <c r="J97" s="18">
        <v>0.03125</v>
      </c>
      <c r="K97" s="62"/>
      <c r="L97" s="62"/>
      <c r="M97" s="62"/>
    </row>
    <row r="98" spans="1:13" ht="15">
      <c r="A98" s="60" t="s">
        <v>80</v>
      </c>
      <c r="B98" s="6">
        <f>B97+E97+H97+K97</f>
        <v>30.2</v>
      </c>
      <c r="C98" s="18">
        <f>D97+G97+J97+L97</f>
        <v>0.1076388888888889</v>
      </c>
      <c r="D98" s="54"/>
      <c r="E98" s="55"/>
      <c r="F98" s="55"/>
      <c r="G98" s="54"/>
      <c r="H98" s="55"/>
      <c r="I98" s="55"/>
      <c r="J98" s="54"/>
      <c r="K98" s="55"/>
      <c r="L98" s="54"/>
      <c r="M98" s="55"/>
    </row>
    <row r="99" spans="1:13" ht="15.75">
      <c r="A99" s="148" t="s">
        <v>117</v>
      </c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</row>
    <row r="100" spans="1:13" ht="15.75" customHeight="1">
      <c r="A100" s="51" t="s">
        <v>65</v>
      </c>
      <c r="B100" s="149" t="s">
        <v>66</v>
      </c>
      <c r="C100" s="149"/>
      <c r="D100" s="149"/>
      <c r="E100" s="150" t="s">
        <v>67</v>
      </c>
      <c r="F100" s="150"/>
      <c r="G100" s="150"/>
      <c r="H100" s="151" t="s">
        <v>55</v>
      </c>
      <c r="I100" s="151"/>
      <c r="J100" s="151"/>
      <c r="K100" s="62"/>
      <c r="L100" s="62"/>
      <c r="M100" s="62"/>
    </row>
    <row r="101" spans="1:13" ht="15.75" customHeight="1">
      <c r="A101" s="59" t="s">
        <v>6</v>
      </c>
      <c r="B101" s="145" t="s">
        <v>181</v>
      </c>
      <c r="C101" s="145"/>
      <c r="D101" s="145"/>
      <c r="E101" s="144" t="s">
        <v>182</v>
      </c>
      <c r="F101" s="144"/>
      <c r="G101" s="144"/>
      <c r="H101" s="145"/>
      <c r="I101" s="145"/>
      <c r="J101" s="145"/>
      <c r="K101" s="62"/>
      <c r="L101" s="62"/>
      <c r="M101" s="62"/>
    </row>
    <row r="102" spans="1:13" ht="15.75" customHeight="1">
      <c r="A102" s="163" t="s">
        <v>74</v>
      </c>
      <c r="B102" s="145" t="s">
        <v>180</v>
      </c>
      <c r="C102" s="145"/>
      <c r="D102" s="145"/>
      <c r="E102" s="144" t="s">
        <v>119</v>
      </c>
      <c r="F102" s="144"/>
      <c r="G102" s="144"/>
      <c r="H102" s="145" t="s">
        <v>120</v>
      </c>
      <c r="I102" s="145"/>
      <c r="J102" s="145"/>
      <c r="K102" s="62"/>
      <c r="L102" s="62"/>
      <c r="M102" s="62"/>
    </row>
    <row r="103" spans="1:13" ht="95.25" customHeight="1">
      <c r="A103" s="163"/>
      <c r="B103" s="145"/>
      <c r="C103" s="145"/>
      <c r="D103" s="145"/>
      <c r="E103" s="144"/>
      <c r="F103" s="144"/>
      <c r="G103" s="144"/>
      <c r="H103" s="145"/>
      <c r="I103" s="145"/>
      <c r="J103" s="145"/>
      <c r="K103" s="62"/>
      <c r="L103" s="62"/>
      <c r="M103" s="62"/>
    </row>
    <row r="104" spans="1:13" ht="15">
      <c r="A104" s="60" t="s">
        <v>79</v>
      </c>
      <c r="B104" s="144">
        <v>6.5</v>
      </c>
      <c r="C104" s="144"/>
      <c r="D104" s="18">
        <v>0.025</v>
      </c>
      <c r="E104" s="145">
        <v>5.5</v>
      </c>
      <c r="F104" s="145"/>
      <c r="G104" s="5">
        <v>0.020833333333333332</v>
      </c>
      <c r="H104" s="145">
        <v>42.2</v>
      </c>
      <c r="I104" s="145"/>
      <c r="J104" s="18"/>
      <c r="K104" s="62"/>
      <c r="L104" s="62"/>
      <c r="M104" s="62"/>
    </row>
    <row r="105" spans="1:13" ht="15">
      <c r="A105" s="60" t="s">
        <v>80</v>
      </c>
      <c r="B105" s="6">
        <f>B104+E104+H104+K104</f>
        <v>54.2</v>
      </c>
      <c r="C105" s="18">
        <f>D104+G104+J104+L104</f>
        <v>0.04583333333333334</v>
      </c>
      <c r="D105" s="54"/>
      <c r="E105" s="55"/>
      <c r="F105" s="55"/>
      <c r="G105" s="54"/>
      <c r="H105" s="55"/>
      <c r="I105" s="55"/>
      <c r="J105" s="54"/>
      <c r="K105" s="55"/>
      <c r="L105" s="54"/>
      <c r="M105" s="55"/>
    </row>
  </sheetData>
  <sheetProtection selectLockedCells="1" selectUnlockedCells="1"/>
  <mergeCells count="291">
    <mergeCell ref="A1:M1"/>
    <mergeCell ref="B2:D2"/>
    <mergeCell ref="E2:G2"/>
    <mergeCell ref="H2:J2"/>
    <mergeCell ref="K2:M2"/>
    <mergeCell ref="N2:O2"/>
    <mergeCell ref="B3:D3"/>
    <mergeCell ref="E3:G3"/>
    <mergeCell ref="H3:J3"/>
    <mergeCell ref="K3:M3"/>
    <mergeCell ref="N3:O3"/>
    <mergeCell ref="A4:A5"/>
    <mergeCell ref="B4:D5"/>
    <mergeCell ref="E4:G5"/>
    <mergeCell ref="H4:J5"/>
    <mergeCell ref="K4:M5"/>
    <mergeCell ref="N4:O5"/>
    <mergeCell ref="B6:C6"/>
    <mergeCell ref="E6:F6"/>
    <mergeCell ref="H6:I6"/>
    <mergeCell ref="L6:M6"/>
    <mergeCell ref="D7:M7"/>
    <mergeCell ref="A8:M8"/>
    <mergeCell ref="B9:D9"/>
    <mergeCell ref="E9:G9"/>
    <mergeCell ref="H9:J9"/>
    <mergeCell ref="K9:M9"/>
    <mergeCell ref="N9:O9"/>
    <mergeCell ref="B10:D10"/>
    <mergeCell ref="E10:G10"/>
    <mergeCell ref="H10:J10"/>
    <mergeCell ref="K10:M10"/>
    <mergeCell ref="N10:O10"/>
    <mergeCell ref="A11:A12"/>
    <mergeCell ref="B11:D12"/>
    <mergeCell ref="E11:G12"/>
    <mergeCell ref="H11:J12"/>
    <mergeCell ref="K11:M12"/>
    <mergeCell ref="N11:O12"/>
    <mergeCell ref="B13:C13"/>
    <mergeCell ref="E13:F13"/>
    <mergeCell ref="H13:I13"/>
    <mergeCell ref="L13:M13"/>
    <mergeCell ref="D14:M14"/>
    <mergeCell ref="A15:M15"/>
    <mergeCell ref="B16:D16"/>
    <mergeCell ref="E16:G16"/>
    <mergeCell ref="H16:J16"/>
    <mergeCell ref="K16:M16"/>
    <mergeCell ref="N16:O16"/>
    <mergeCell ref="B17:D17"/>
    <mergeCell ref="E17:G17"/>
    <mergeCell ref="H17:J17"/>
    <mergeCell ref="K17:M17"/>
    <mergeCell ref="N17:O17"/>
    <mergeCell ref="A18:A19"/>
    <mergeCell ref="B18:D19"/>
    <mergeCell ref="E18:G19"/>
    <mergeCell ref="H18:J19"/>
    <mergeCell ref="K18:M19"/>
    <mergeCell ref="N18:O19"/>
    <mergeCell ref="B20:C20"/>
    <mergeCell ref="E20:F20"/>
    <mergeCell ref="H20:I20"/>
    <mergeCell ref="L20:M20"/>
    <mergeCell ref="D21:M21"/>
    <mergeCell ref="A22:M22"/>
    <mergeCell ref="B23:D23"/>
    <mergeCell ref="E23:G23"/>
    <mergeCell ref="H23:J23"/>
    <mergeCell ref="K23:M27"/>
    <mergeCell ref="B24:D24"/>
    <mergeCell ref="E24:G24"/>
    <mergeCell ref="H24:J24"/>
    <mergeCell ref="A25:A26"/>
    <mergeCell ref="B25:D26"/>
    <mergeCell ref="E25:G26"/>
    <mergeCell ref="H25:J26"/>
    <mergeCell ref="B27:C27"/>
    <mergeCell ref="E27:F27"/>
    <mergeCell ref="H27:I27"/>
    <mergeCell ref="D28:M28"/>
    <mergeCell ref="A29:M29"/>
    <mergeCell ref="B30:D30"/>
    <mergeCell ref="E30:G30"/>
    <mergeCell ref="H30:J30"/>
    <mergeCell ref="K30:M30"/>
    <mergeCell ref="N30:O30"/>
    <mergeCell ref="B31:D31"/>
    <mergeCell ref="E31:G31"/>
    <mergeCell ref="H31:J31"/>
    <mergeCell ref="K31:M31"/>
    <mergeCell ref="N31:O31"/>
    <mergeCell ref="A32:A33"/>
    <mergeCell ref="B32:D33"/>
    <mergeCell ref="E32:G33"/>
    <mergeCell ref="H32:J33"/>
    <mergeCell ref="K32:M33"/>
    <mergeCell ref="N32:O33"/>
    <mergeCell ref="B34:C34"/>
    <mergeCell ref="E34:F34"/>
    <mergeCell ref="H34:I34"/>
    <mergeCell ref="L34:M34"/>
    <mergeCell ref="D35:M35"/>
    <mergeCell ref="A36:M36"/>
    <mergeCell ref="B37:D37"/>
    <mergeCell ref="E37:G37"/>
    <mergeCell ref="H37:J37"/>
    <mergeCell ref="K37:M37"/>
    <mergeCell ref="N37:O37"/>
    <mergeCell ref="B38:D38"/>
    <mergeCell ref="E38:G38"/>
    <mergeCell ref="H38:J38"/>
    <mergeCell ref="K38:M38"/>
    <mergeCell ref="N38:O38"/>
    <mergeCell ref="A39:A40"/>
    <mergeCell ref="B39:D40"/>
    <mergeCell ref="E39:G40"/>
    <mergeCell ref="H39:J40"/>
    <mergeCell ref="K39:M40"/>
    <mergeCell ref="N39:O40"/>
    <mergeCell ref="B41:C41"/>
    <mergeCell ref="E41:F41"/>
    <mergeCell ref="H41:I41"/>
    <mergeCell ref="L41:M41"/>
    <mergeCell ref="A43:M43"/>
    <mergeCell ref="B44:D44"/>
    <mergeCell ref="E44:G44"/>
    <mergeCell ref="H44:J44"/>
    <mergeCell ref="K44:M44"/>
    <mergeCell ref="N44:O44"/>
    <mergeCell ref="B45:D45"/>
    <mergeCell ref="E45:G45"/>
    <mergeCell ref="H45:J45"/>
    <mergeCell ref="K45:M45"/>
    <mergeCell ref="N45:O45"/>
    <mergeCell ref="A46:A47"/>
    <mergeCell ref="B46:D47"/>
    <mergeCell ref="E46:G47"/>
    <mergeCell ref="H46:J47"/>
    <mergeCell ref="K46:M47"/>
    <mergeCell ref="N46:O47"/>
    <mergeCell ref="B48:C48"/>
    <mergeCell ref="E48:F48"/>
    <mergeCell ref="H48:I48"/>
    <mergeCell ref="L48:M48"/>
    <mergeCell ref="A50:M50"/>
    <mergeCell ref="B51:D51"/>
    <mergeCell ref="E51:G51"/>
    <mergeCell ref="H51:J51"/>
    <mergeCell ref="K51:M51"/>
    <mergeCell ref="B52:D52"/>
    <mergeCell ref="E52:G52"/>
    <mergeCell ref="H52:J52"/>
    <mergeCell ref="K52:M52"/>
    <mergeCell ref="A53:A54"/>
    <mergeCell ref="B53:D54"/>
    <mergeCell ref="E53:G54"/>
    <mergeCell ref="H53:J54"/>
    <mergeCell ref="K53:M54"/>
    <mergeCell ref="B55:C55"/>
    <mergeCell ref="E55:F55"/>
    <mergeCell ref="H55:I55"/>
    <mergeCell ref="K55:M55"/>
    <mergeCell ref="A57:M57"/>
    <mergeCell ref="B58:D58"/>
    <mergeCell ref="E58:G58"/>
    <mergeCell ref="H58:J58"/>
    <mergeCell ref="K58:M58"/>
    <mergeCell ref="N58:O58"/>
    <mergeCell ref="B59:D59"/>
    <mergeCell ref="E59:G59"/>
    <mergeCell ref="H59:J59"/>
    <mergeCell ref="K59:M59"/>
    <mergeCell ref="N59:O59"/>
    <mergeCell ref="A60:A61"/>
    <mergeCell ref="B60:D61"/>
    <mergeCell ref="E60:G61"/>
    <mergeCell ref="H60:J61"/>
    <mergeCell ref="K60:M61"/>
    <mergeCell ref="N60:O61"/>
    <mergeCell ref="B62:C62"/>
    <mergeCell ref="E62:F62"/>
    <mergeCell ref="H62:I62"/>
    <mergeCell ref="L62:M62"/>
    <mergeCell ref="A64:M64"/>
    <mergeCell ref="B65:D65"/>
    <mergeCell ref="E65:G65"/>
    <mergeCell ref="H65:J65"/>
    <mergeCell ref="K65:M65"/>
    <mergeCell ref="N65:O65"/>
    <mergeCell ref="B66:D66"/>
    <mergeCell ref="E66:G66"/>
    <mergeCell ref="H66:J66"/>
    <mergeCell ref="K66:M66"/>
    <mergeCell ref="N66:O66"/>
    <mergeCell ref="A67:A68"/>
    <mergeCell ref="B67:D68"/>
    <mergeCell ref="E67:G68"/>
    <mergeCell ref="H67:J68"/>
    <mergeCell ref="K67:M68"/>
    <mergeCell ref="N67:O68"/>
    <mergeCell ref="B69:C69"/>
    <mergeCell ref="E69:F69"/>
    <mergeCell ref="H69:I69"/>
    <mergeCell ref="L69:M69"/>
    <mergeCell ref="A71:M71"/>
    <mergeCell ref="B72:D72"/>
    <mergeCell ref="E72:G72"/>
    <mergeCell ref="H72:J72"/>
    <mergeCell ref="K72:M72"/>
    <mergeCell ref="N72:O72"/>
    <mergeCell ref="B73:D73"/>
    <mergeCell ref="E73:G73"/>
    <mergeCell ref="H73:J73"/>
    <mergeCell ref="K73:M73"/>
    <mergeCell ref="N73:O73"/>
    <mergeCell ref="A74:A75"/>
    <mergeCell ref="B74:D75"/>
    <mergeCell ref="E74:G75"/>
    <mergeCell ref="H74:J75"/>
    <mergeCell ref="K74:M75"/>
    <mergeCell ref="N74:O75"/>
    <mergeCell ref="B76:C76"/>
    <mergeCell ref="E76:F76"/>
    <mergeCell ref="H76:I76"/>
    <mergeCell ref="L76:M76"/>
    <mergeCell ref="A78:M78"/>
    <mergeCell ref="B79:D79"/>
    <mergeCell ref="E79:G79"/>
    <mergeCell ref="H79:J79"/>
    <mergeCell ref="K79:M79"/>
    <mergeCell ref="B80:D80"/>
    <mergeCell ref="E80:G80"/>
    <mergeCell ref="H80:J80"/>
    <mergeCell ref="K80:M80"/>
    <mergeCell ref="A81:A82"/>
    <mergeCell ref="B81:D82"/>
    <mergeCell ref="E81:G82"/>
    <mergeCell ref="H81:J82"/>
    <mergeCell ref="K81:M82"/>
    <mergeCell ref="B83:C83"/>
    <mergeCell ref="E83:F83"/>
    <mergeCell ref="H83:I83"/>
    <mergeCell ref="L83:M83"/>
    <mergeCell ref="A85:M85"/>
    <mergeCell ref="B86:D86"/>
    <mergeCell ref="E86:G86"/>
    <mergeCell ref="H86:J86"/>
    <mergeCell ref="K86:M86"/>
    <mergeCell ref="B87:D87"/>
    <mergeCell ref="E87:G87"/>
    <mergeCell ref="H87:J87"/>
    <mergeCell ref="K87:M87"/>
    <mergeCell ref="A88:A89"/>
    <mergeCell ref="B88:D89"/>
    <mergeCell ref="E88:G89"/>
    <mergeCell ref="H88:J89"/>
    <mergeCell ref="K88:M89"/>
    <mergeCell ref="B90:C90"/>
    <mergeCell ref="E90:F90"/>
    <mergeCell ref="H90:I90"/>
    <mergeCell ref="L90:M90"/>
    <mergeCell ref="A92:M92"/>
    <mergeCell ref="B93:D93"/>
    <mergeCell ref="E93:G93"/>
    <mergeCell ref="H93:J93"/>
    <mergeCell ref="B94:D94"/>
    <mergeCell ref="E94:G94"/>
    <mergeCell ref="H94:J94"/>
    <mergeCell ref="A95:A96"/>
    <mergeCell ref="B95:D96"/>
    <mergeCell ref="E95:G96"/>
    <mergeCell ref="H95:J96"/>
    <mergeCell ref="B97:C97"/>
    <mergeCell ref="E97:F97"/>
    <mergeCell ref="H97:I97"/>
    <mergeCell ref="A99:M99"/>
    <mergeCell ref="B100:D100"/>
    <mergeCell ref="E100:G100"/>
    <mergeCell ref="H100:J100"/>
    <mergeCell ref="B101:D101"/>
    <mergeCell ref="E101:G101"/>
    <mergeCell ref="H101:J101"/>
    <mergeCell ref="B104:C104"/>
    <mergeCell ref="E104:F104"/>
    <mergeCell ref="H104:I104"/>
    <mergeCell ref="A102:A103"/>
    <mergeCell ref="B102:D103"/>
    <mergeCell ref="E102:G103"/>
    <mergeCell ref="H102:J103"/>
  </mergeCells>
  <printOptions/>
  <pageMargins left="0.21" right="0.17" top="0.43" bottom="0.46" header="0.22" footer="0.2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gil</cp:lastModifiedBy>
  <cp:lastPrinted>2019-03-18T14:54:42Z</cp:lastPrinted>
  <dcterms:created xsi:type="dcterms:W3CDTF">2019-04-26T07:00:17Z</dcterms:created>
  <dcterms:modified xsi:type="dcterms:W3CDTF">2019-04-26T07:05:20Z</dcterms:modified>
  <cp:category/>
  <cp:version/>
  <cp:contentType/>
  <cp:contentStatus/>
</cp:coreProperties>
</file>