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76" activeTab="0"/>
  </bookViews>
  <sheets>
    <sheet name="Programmation " sheetId="1" r:id="rId1"/>
    <sheet name=" 4 séances" sheetId="2" r:id="rId2"/>
    <sheet name="3 séances " sheetId="3" r:id="rId3"/>
  </sheets>
  <externalReferences>
    <externalReference r:id="rId6"/>
  </externalReferences>
  <definedNames>
    <definedName name="al_marathon">'[1]Etalonnage'!$E$21</definedName>
    <definedName name="cat_test_3">'[1]Etalonnage'!$B$10</definedName>
    <definedName name="cat_vitesse">'[1]Etalonnage'!$B$13</definedName>
    <definedName name="fc_competition">'[1]constantes'!$D$17</definedName>
    <definedName name="fc_repos">'[1]Etalonnage'!$C$16</definedName>
    <definedName name="K_test">'[1]constantes'!$B$33</definedName>
    <definedName name="mdate">'[1]Etalonnage'!$E$10</definedName>
    <definedName name="vma_obj_km">'[1]Etalonnage'!$E$13</definedName>
    <definedName name="z_travail">'[1]constantes'!$B$19</definedName>
  </definedNames>
  <calcPr fullCalcOnLoad="1"/>
</workbook>
</file>

<file path=xl/sharedStrings.xml><?xml version="1.0" encoding="utf-8"?>
<sst xmlns="http://schemas.openxmlformats.org/spreadsheetml/2006/main" count="369" uniqueCount="151">
  <si>
    <t>S</t>
  </si>
  <si>
    <t>Dates</t>
  </si>
  <si>
    <t>Objectifs</t>
  </si>
  <si>
    <t>S1</t>
  </si>
  <si>
    <t>S8</t>
  </si>
  <si>
    <t>S2</t>
  </si>
  <si>
    <t>S3</t>
  </si>
  <si>
    <t>S4</t>
  </si>
  <si>
    <t>S5</t>
  </si>
  <si>
    <t>S6</t>
  </si>
  <si>
    <t>S7</t>
  </si>
  <si>
    <t>VMA</t>
  </si>
  <si>
    <t>km/h</t>
  </si>
  <si>
    <t>Votre</t>
  </si>
  <si>
    <t>FC max</t>
  </si>
  <si>
    <t>FC repos</t>
  </si>
  <si>
    <t>Allures Théoriques</t>
  </si>
  <si>
    <t>% VMA</t>
  </si>
  <si>
    <t>V</t>
  </si>
  <si>
    <t>tps au km</t>
  </si>
  <si>
    <t>tps au 100m</t>
  </si>
  <si>
    <t>FC Cible</t>
  </si>
  <si>
    <t>Récup</t>
  </si>
  <si>
    <t>Footing bas</t>
  </si>
  <si>
    <t>Footing haut</t>
  </si>
  <si>
    <t>Semi</t>
  </si>
  <si>
    <t>10 km</t>
  </si>
  <si>
    <t>X</t>
  </si>
  <si>
    <t>TABLEAU D’ALLURES – TEMPS DE PASSAGE AUX :</t>
  </si>
  <si>
    <t>Distance parcourue (mètres) en fonction du temps en minutes</t>
  </si>
  <si>
    <t>Séance</t>
  </si>
  <si>
    <t>Séance 1</t>
  </si>
  <si>
    <t>Séance 2</t>
  </si>
  <si>
    <t>Séance 3</t>
  </si>
  <si>
    <t>Séance 4</t>
  </si>
  <si>
    <t>Footing/Renforcement Musculaire</t>
  </si>
  <si>
    <t>Footing</t>
  </si>
  <si>
    <t>SL avec All. Semi</t>
  </si>
  <si>
    <t>Infos</t>
  </si>
  <si>
    <t>Footing 40' + Renforcement Musculaire
Séance AA lundi soir</t>
  </si>
  <si>
    <t>Volume séance</t>
  </si>
  <si>
    <t>Volume semaine</t>
  </si>
  <si>
    <t>SL</t>
  </si>
  <si>
    <t>Vma</t>
  </si>
  <si>
    <t>%</t>
  </si>
  <si>
    <t>Prédiction % allure Semi-Marathon</t>
  </si>
  <si>
    <t>Prédiction % allure 10km</t>
  </si>
  <si>
    <t>Footing 45' + Renforcement Musculaire
Séance AA lundi soir</t>
  </si>
  <si>
    <t>61-66</t>
  </si>
  <si>
    <t>68-73</t>
  </si>
  <si>
    <t>65-70</t>
  </si>
  <si>
    <t>72-76</t>
  </si>
  <si>
    <t>69-73</t>
  </si>
  <si>
    <t>75-79</t>
  </si>
  <si>
    <t>78-81</t>
  </si>
  <si>
    <t>75-78</t>
  </si>
  <si>
    <t>80-84</t>
  </si>
  <si>
    <t>77-81</t>
  </si>
  <si>
    <t>82-85</t>
  </si>
  <si>
    <t>79-83</t>
  </si>
  <si>
    <t>84-87</t>
  </si>
  <si>
    <t>81-84</t>
  </si>
  <si>
    <t>86-89</t>
  </si>
  <si>
    <t>Vma Extensive</t>
  </si>
  <si>
    <t>Vma Intensive</t>
  </si>
  <si>
    <t>09 novembre au 15 novembre</t>
  </si>
  <si>
    <t>02 novembre au 08 novembre</t>
  </si>
  <si>
    <t>26 octobre au 01 novembre</t>
  </si>
  <si>
    <t>19 octobre au 25 octobre</t>
  </si>
  <si>
    <t>12 octobre au 18 octobre</t>
  </si>
  <si>
    <t>21 septembre au 27 septembre</t>
  </si>
  <si>
    <t>28 septembre au 04 octobre</t>
  </si>
  <si>
    <t>05 octobre au 11 octobre</t>
  </si>
  <si>
    <t>Préparation Générale</t>
  </si>
  <si>
    <t>* Développement VMA 
* Footing 65% à 70% Vma
* Renforcement musculaire</t>
  </si>
  <si>
    <t>Préparation Spécifique</t>
  </si>
  <si>
    <t>Relâchement</t>
  </si>
  <si>
    <t>Réduction Volume/Intensité</t>
  </si>
  <si>
    <t>14 septembre au 20 septembre</t>
  </si>
  <si>
    <t>S9</t>
  </si>
  <si>
    <t>* Allures spécifiques 
* Entretien VMA 
* Footing 65% à 70% Vma</t>
  </si>
  <si>
    <r>
      <t xml:space="preserve">Ech 25' (footing+gammes)
Piste : </t>
    </r>
    <r>
      <rPr>
        <b/>
        <sz val="8"/>
        <color indexed="10"/>
        <rFont val="Arial Narrow"/>
        <family val="2"/>
      </rPr>
      <t>2x8x200m</t>
    </r>
    <r>
      <rPr>
        <b/>
        <sz val="8"/>
        <rFont val="Arial Narrow"/>
        <family val="2"/>
      </rPr>
      <t xml:space="preserve"> 100% vma </t>
    </r>
    <r>
      <rPr>
        <b/>
        <sz val="8"/>
        <color indexed="10"/>
        <rFont val="Arial Narrow"/>
        <family val="2"/>
      </rPr>
      <t xml:space="preserve">
</t>
    </r>
    <r>
      <rPr>
        <sz val="8"/>
        <color indexed="8"/>
        <rFont val="Arial Narrow"/>
        <family val="2"/>
      </rPr>
      <t>r=100m trot R=2’45''</t>
    </r>
    <r>
      <rPr>
        <b/>
        <sz val="8"/>
        <color indexed="10"/>
        <rFont val="Arial Narrow"/>
        <family val="2"/>
      </rPr>
      <t xml:space="preserve">
</t>
    </r>
  </si>
  <si>
    <t>VMA Intensive</t>
  </si>
  <si>
    <t>SEMI  4 séances par semaine   -  S1 du 14 septembre au 20 Septembre</t>
  </si>
  <si>
    <t>Fartlek</t>
  </si>
  <si>
    <t>S2 du 20 septembre au 27 Septembre</t>
  </si>
  <si>
    <t>S3 du 28 septembre au 4 octobre</t>
  </si>
  <si>
    <t>S4 du 5 octobre au 11 octobre - Régénération</t>
  </si>
  <si>
    <t>VMA Extensive</t>
  </si>
  <si>
    <t>SL avec all. Mixtes</t>
  </si>
  <si>
    <t>Al. 10km</t>
  </si>
  <si>
    <t>Footing 50' 
65%-70% vma</t>
  </si>
  <si>
    <t>Footing 45' 
65%-70% vma</t>
  </si>
  <si>
    <t>Footing 55' 
65%-70% vma</t>
  </si>
  <si>
    <t>Footing 40' 
Séance AA lundi soir</t>
  </si>
  <si>
    <r>
      <t xml:space="preserve">Ech 25' (footing+gammes)
+ </t>
    </r>
    <r>
      <rPr>
        <b/>
        <sz val="8"/>
        <color indexed="10"/>
        <rFont val="Arial Narrow"/>
        <family val="2"/>
      </rPr>
      <t>2x6x300m</t>
    </r>
    <r>
      <rPr>
        <b/>
        <sz val="8"/>
        <rFont val="Arial Narrow"/>
        <family val="2"/>
      </rPr>
      <t xml:space="preserve"> 100% vma </t>
    </r>
    <r>
      <rPr>
        <sz val="8"/>
        <color indexed="8"/>
        <rFont val="Arial Narrow"/>
        <family val="2"/>
      </rPr>
      <t>r=100m trot 
R=2'30'' marche+trot</t>
    </r>
    <r>
      <rPr>
        <sz val="8"/>
        <color indexed="8"/>
        <rFont val="Arial Narrow"/>
        <family val="2"/>
      </rPr>
      <t xml:space="preserve">
 + Ra 5'</t>
    </r>
  </si>
  <si>
    <r>
      <t>Footing 27’ +</t>
    </r>
    <r>
      <rPr>
        <b/>
        <sz val="8"/>
        <color indexed="10"/>
        <rFont val="Arial Narrow"/>
        <family val="2"/>
      </rPr>
      <t xml:space="preserve"> Fartlek 9’/7’/5’/3’/1’ </t>
    </r>
    <r>
      <rPr>
        <sz val="8"/>
        <color indexed="8"/>
        <rFont val="Arial Narrow"/>
        <family val="2"/>
      </rPr>
      <t xml:space="preserve">
en 75%-80%-85%-90% -95% vma r=2’
+ Ra 10'</t>
    </r>
  </si>
  <si>
    <t>Footing long 1h30' 
65% -70% vma</t>
  </si>
  <si>
    <r>
      <t xml:space="preserve">Footing 50' + </t>
    </r>
    <r>
      <rPr>
        <b/>
        <sz val="8"/>
        <color indexed="10"/>
        <rFont val="Arial Narrow"/>
        <family val="2"/>
      </rPr>
      <t>2x10' al. Semi</t>
    </r>
    <r>
      <rPr>
        <sz val="8"/>
        <color indexed="8"/>
        <rFont val="Arial Narrow"/>
        <family val="2"/>
      </rPr>
      <t xml:space="preserve"> r=3' 
+ footing 12'
 </t>
    </r>
  </si>
  <si>
    <r>
      <t>Ech 25' (footing+gammes)
+</t>
    </r>
    <r>
      <rPr>
        <b/>
        <sz val="8"/>
        <color indexed="10"/>
        <rFont val="Arial Narrow"/>
        <family val="2"/>
      </rPr>
      <t xml:space="preserve"> 5x1000m al.10km </t>
    </r>
    <r>
      <rPr>
        <sz val="8"/>
        <color indexed="8"/>
        <rFont val="Arial Narrow"/>
        <family val="2"/>
      </rPr>
      <t xml:space="preserve">
r= 1'40' footing + Ra 5'</t>
    </r>
  </si>
  <si>
    <r>
      <t xml:space="preserve">TEMPS ET ALLURES ESTIMES POUR </t>
    </r>
    <r>
      <rPr>
        <sz val="8"/>
        <color indexed="10"/>
        <rFont val="Arial"/>
        <family val="2"/>
      </rPr>
      <t xml:space="preserve">UNE VMA DE 16 km/h </t>
    </r>
    <r>
      <rPr>
        <sz val="8"/>
        <color indexed="32"/>
        <rFont val="Arial"/>
        <family val="2"/>
      </rPr>
      <t xml:space="preserve">- Plans 3 ou 4 séances (onglets du bas) dans la logique des créneaux club - </t>
    </r>
  </si>
  <si>
    <r>
      <t xml:space="preserve">Ech 25' (footing+gammes)
+ </t>
    </r>
    <r>
      <rPr>
        <b/>
        <sz val="8"/>
        <color indexed="10"/>
        <rFont val="Arial Narrow"/>
        <family val="2"/>
      </rPr>
      <t xml:space="preserve">6x1000m al.10km </t>
    </r>
    <r>
      <rPr>
        <sz val="8"/>
        <color indexed="8"/>
        <rFont val="Arial Narrow"/>
        <family val="2"/>
      </rPr>
      <t xml:space="preserve">
r= 1'40'' footing + Ra 5'</t>
    </r>
  </si>
  <si>
    <r>
      <t xml:space="preserve">Footing 27’ + </t>
    </r>
    <r>
      <rPr>
        <b/>
        <sz val="8"/>
        <color indexed="10"/>
        <rFont val="Arial Narrow"/>
        <family val="2"/>
      </rPr>
      <t xml:space="preserve">Fartlek 9’/7’/5’/3’/1’ </t>
    </r>
    <r>
      <rPr>
        <sz val="8"/>
        <color indexed="8"/>
        <rFont val="Arial Narrow"/>
        <family val="2"/>
      </rPr>
      <t xml:space="preserve">
en 75%-80%-85%-90% -95% vma r=2’
+ footing 10'</t>
    </r>
  </si>
  <si>
    <r>
      <t xml:space="preserve">Footing 40' 
+ </t>
    </r>
    <r>
      <rPr>
        <b/>
        <sz val="8"/>
        <color indexed="10"/>
        <rFont val="Arial Narrow"/>
        <family val="2"/>
      </rPr>
      <t>12' al.Semi</t>
    </r>
    <r>
      <rPr>
        <sz val="8"/>
        <color indexed="8"/>
        <rFont val="Arial Narrow"/>
        <family val="2"/>
      </rPr>
      <t xml:space="preserve"> r=3' + </t>
    </r>
    <r>
      <rPr>
        <b/>
        <sz val="8"/>
        <color indexed="10"/>
        <rFont val="Arial Narrow"/>
        <family val="2"/>
      </rPr>
      <t>6' al.10km</t>
    </r>
    <r>
      <rPr>
        <sz val="8"/>
        <color indexed="10"/>
        <rFont val="Arial Narrow"/>
        <family val="2"/>
      </rPr>
      <t xml:space="preserve"> </t>
    </r>
    <r>
      <rPr>
        <sz val="8"/>
        <color indexed="8"/>
        <rFont val="Arial Narrow"/>
        <family val="2"/>
      </rPr>
      <t xml:space="preserve"> r=2' +</t>
    </r>
    <r>
      <rPr>
        <b/>
        <sz val="8"/>
        <color indexed="10"/>
        <rFont val="Arial Narrow"/>
        <family val="2"/>
      </rPr>
      <t xml:space="preserve"> 2' al. 5km</t>
    </r>
    <r>
      <rPr>
        <sz val="8"/>
        <color indexed="8"/>
        <rFont val="Arial Narrow"/>
        <family val="2"/>
      </rPr>
      <t xml:space="preserve"> + footing 15'</t>
    </r>
  </si>
  <si>
    <t>Footing 1h20' 
65%-70% vma</t>
  </si>
  <si>
    <r>
      <t xml:space="preserve">Ech 25' (footing+gammes)
+ </t>
    </r>
    <r>
      <rPr>
        <b/>
        <sz val="8"/>
        <color indexed="10"/>
        <rFont val="Arial Narrow"/>
        <family val="2"/>
      </rPr>
      <t xml:space="preserve">2x(5x400m) </t>
    </r>
    <r>
      <rPr>
        <sz val="8"/>
        <color indexed="8"/>
        <rFont val="Arial Narrow"/>
        <family val="2"/>
      </rPr>
      <t xml:space="preserve"> 95%vma r=1' trot 
R=2'30'' marche+trot
+ Ra 5'</t>
    </r>
  </si>
  <si>
    <t xml:space="preserve">Semi-Marathon  de Deauville – 15 novembre 2020 - PLANS POUR ATHLETE HABITUE A COURIR 3 A 4 FOIS PAR SEMAINE  </t>
  </si>
  <si>
    <t>Changer la Vma dans le tableau pour avoir vos allures</t>
  </si>
  <si>
    <t>Observations : Le % al. Semi est donné à titre indicatif  si pas de chrono de réf.</t>
  </si>
  <si>
    <t>SEMI  3 séances par semaine   -  S1 du 14 septembre au 20 Septembre</t>
  </si>
  <si>
    <r>
      <t xml:space="preserve">Ech 25' (footing+gammes)
Piste : </t>
    </r>
    <r>
      <rPr>
        <b/>
        <sz val="8"/>
        <color indexed="10"/>
        <rFont val="Arial Narrow"/>
        <family val="2"/>
      </rPr>
      <t>2x8x200m</t>
    </r>
    <r>
      <rPr>
        <b/>
        <sz val="8"/>
        <rFont val="Arial Narrow"/>
        <family val="2"/>
      </rPr>
      <t xml:space="preserve"> 100% vma </t>
    </r>
    <r>
      <rPr>
        <b/>
        <sz val="8"/>
        <color indexed="10"/>
        <rFont val="Arial Narrow"/>
        <family val="2"/>
      </rPr>
      <t xml:space="preserve">
</t>
    </r>
    <r>
      <rPr>
        <sz val="8"/>
        <color indexed="8"/>
        <rFont val="Arial Narrow"/>
        <family val="2"/>
      </rPr>
      <t>r=100m trot 
R=3' marche+trot + ra 6'</t>
    </r>
    <r>
      <rPr>
        <b/>
        <sz val="8"/>
        <color indexed="10"/>
        <rFont val="Arial Narrow"/>
        <family val="2"/>
      </rPr>
      <t xml:space="preserve">
</t>
    </r>
  </si>
  <si>
    <r>
      <t xml:space="preserve">Ech 25' (footing+gammes)
+ </t>
    </r>
    <r>
      <rPr>
        <b/>
        <sz val="8"/>
        <color indexed="10"/>
        <rFont val="Arial Narrow"/>
        <family val="2"/>
      </rPr>
      <t>2x6x300m</t>
    </r>
    <r>
      <rPr>
        <i/>
        <sz val="8"/>
        <color indexed="10"/>
        <rFont val="Arial Narrow"/>
        <family val="2"/>
      </rPr>
      <t xml:space="preserve"> </t>
    </r>
    <r>
      <rPr>
        <b/>
        <i/>
        <sz val="8"/>
        <color indexed="8"/>
        <rFont val="Arial Narrow"/>
        <family val="2"/>
      </rPr>
      <t>100% vma</t>
    </r>
    <r>
      <rPr>
        <b/>
        <sz val="8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r=100m trot 
R=2'45'' marche+trot  + Ra 5'</t>
    </r>
  </si>
  <si>
    <r>
      <t xml:space="preserve">Ech 25' (footing+gammes)
+ </t>
    </r>
    <r>
      <rPr>
        <b/>
        <sz val="8"/>
        <color indexed="10"/>
        <rFont val="Arial Narrow"/>
        <family val="2"/>
      </rPr>
      <t xml:space="preserve">2x(5x400m) </t>
    </r>
    <r>
      <rPr>
        <sz val="8"/>
        <color indexed="8"/>
        <rFont val="Arial Narrow"/>
        <family val="2"/>
      </rPr>
      <t xml:space="preserve"> 95%vma r = 1' trot  
R=2'30''  marche+trot + Ra 5'</t>
    </r>
  </si>
  <si>
    <t xml:space="preserve">SL avec All.Semi </t>
  </si>
  <si>
    <t xml:space="preserve">Footing 50'
65%-70% vma </t>
  </si>
  <si>
    <t xml:space="preserve">Footing </t>
  </si>
  <si>
    <t xml:space="preserve">SL avec All. Semi </t>
  </si>
  <si>
    <t>Footing 40'' + Renforcement Musculaire
Séance AA lundi soir</t>
  </si>
  <si>
    <t>Rappel Allure</t>
  </si>
  <si>
    <t>SEMI</t>
  </si>
  <si>
    <t xml:space="preserve">Footing souple 35' </t>
  </si>
  <si>
    <r>
      <t>Ech 25' (footing+gammes)
+</t>
    </r>
    <r>
      <rPr>
        <b/>
        <sz val="8"/>
        <color indexed="10"/>
        <rFont val="Arial Narrow"/>
        <family val="2"/>
      </rPr>
      <t xml:space="preserve"> 4x2' all. Semi</t>
    </r>
    <r>
      <rPr>
        <sz val="8"/>
        <rFont val="Arial Narrow"/>
        <family val="2"/>
      </rPr>
      <t xml:space="preserve"> r=1'15'' 
</t>
    </r>
    <r>
      <rPr>
        <sz val="8"/>
        <color indexed="8"/>
        <rFont val="Arial Narrow"/>
        <family val="2"/>
      </rPr>
      <t>+ footing 5'</t>
    </r>
  </si>
  <si>
    <r>
      <t xml:space="preserve">Ech. footing 10' + 2 acc. Progr.
</t>
    </r>
    <r>
      <rPr>
        <b/>
        <sz val="8"/>
        <color indexed="10"/>
        <rFont val="Arial Narrow"/>
        <family val="2"/>
      </rPr>
      <t xml:space="preserve"> SEMI</t>
    </r>
  </si>
  <si>
    <r>
      <t>Footing 35' 
+</t>
    </r>
    <r>
      <rPr>
        <b/>
        <sz val="8"/>
        <color indexed="10"/>
        <rFont val="Arial Narrow"/>
        <family val="2"/>
      </rPr>
      <t xml:space="preserve"> 15'/10'/15' al.Semi </t>
    </r>
    <r>
      <rPr>
        <b/>
        <sz val="8"/>
        <rFont val="Arial Narrow"/>
        <family val="2"/>
      </rPr>
      <t xml:space="preserve">r=2'45'' </t>
    </r>
    <r>
      <rPr>
        <sz val="8"/>
        <color indexed="8"/>
        <rFont val="Arial Narrow"/>
        <family val="2"/>
      </rPr>
      <t>footing 
+ footing 10'</t>
    </r>
  </si>
  <si>
    <r>
      <t xml:space="preserve">Footing 35' 
+ </t>
    </r>
    <r>
      <rPr>
        <b/>
        <sz val="8"/>
        <color indexed="10"/>
        <rFont val="Arial Narrow"/>
        <family val="2"/>
      </rPr>
      <t xml:space="preserve">20'/15'/10' al.Semi </t>
    </r>
    <r>
      <rPr>
        <b/>
        <i/>
        <sz val="8"/>
        <color indexed="8"/>
        <rFont val="Arial Narrow"/>
        <family val="2"/>
      </rPr>
      <t>r=2'30''</t>
    </r>
    <r>
      <rPr>
        <sz val="8"/>
        <color indexed="8"/>
        <rFont val="Arial Narrow"/>
        <family val="2"/>
      </rPr>
      <t xml:space="preserve">  footing 
+ footing 10'</t>
    </r>
  </si>
  <si>
    <t>S5 du 12 octobre au 18 octobre</t>
  </si>
  <si>
    <t>TEST VMA</t>
  </si>
  <si>
    <t>Footing 1h
65% -70% vma</t>
  </si>
  <si>
    <r>
      <rPr>
        <b/>
        <i/>
        <sz val="8"/>
        <color indexed="10"/>
        <rFont val="Arial Narrow"/>
        <family val="2"/>
      </rPr>
      <t>TEST VMA</t>
    </r>
    <r>
      <rPr>
        <sz val="8"/>
        <color indexed="8"/>
        <rFont val="Arial Narrow"/>
        <family val="2"/>
      </rPr>
      <t xml:space="preserve"> + Footing 20'</t>
    </r>
  </si>
  <si>
    <t xml:space="preserve"> S6 du 19 octobre au 25 octobre (vacances)</t>
  </si>
  <si>
    <r>
      <t xml:space="preserve">Ech 25' (footing+gammes)
 </t>
    </r>
    <r>
      <rPr>
        <b/>
        <sz val="8"/>
        <color indexed="10"/>
        <rFont val="Arial Narrow"/>
        <family val="2"/>
      </rPr>
      <t xml:space="preserve">2x(200x300x400x500x400x300x200m)  </t>
    </r>
    <r>
      <rPr>
        <sz val="8"/>
        <color indexed="8"/>
        <rFont val="Arial Narrow"/>
        <family val="2"/>
      </rPr>
      <t xml:space="preserve">
100% vma (200 et 300) + 95% vma (400 et 500)
 r= 40"/50''/1''/1'10"/1'/50''1' R=3' 
+ RA 6'</t>
    </r>
  </si>
  <si>
    <t xml:space="preserve"> S7 du 26 octobre au 1er novembre (vacances)</t>
  </si>
  <si>
    <t xml:space="preserve"> S8 du 2 novembre au 8 novembre</t>
  </si>
  <si>
    <t>S9 du 9 novembre au 15 novembre</t>
  </si>
  <si>
    <r>
      <t xml:space="preserve">Ech 25' (footing+gammes)
</t>
    </r>
    <r>
      <rPr>
        <b/>
        <sz val="8"/>
        <color indexed="10"/>
        <rFont val="Arial Narrow"/>
        <family val="2"/>
      </rPr>
      <t xml:space="preserve">7x300m </t>
    </r>
    <r>
      <rPr>
        <sz val="8"/>
        <rFont val="Arial Narrow"/>
        <family val="2"/>
      </rPr>
      <t xml:space="preserve">100% vma r=100m trot
</t>
    </r>
    <r>
      <rPr>
        <sz val="8"/>
        <color indexed="8"/>
        <rFont val="Arial Narrow"/>
        <family val="2"/>
      </rPr>
      <t xml:space="preserve">R=2' + </t>
    </r>
    <r>
      <rPr>
        <b/>
        <sz val="8"/>
        <color indexed="10"/>
        <rFont val="Arial Narrow"/>
        <family val="2"/>
      </rPr>
      <t xml:space="preserve">7x200m </t>
    </r>
    <r>
      <rPr>
        <sz val="8"/>
        <rFont val="Arial Narrow"/>
        <family val="2"/>
      </rPr>
      <t>100% vma r=100m tro</t>
    </r>
    <r>
      <rPr>
        <b/>
        <sz val="8"/>
        <rFont val="Arial Narrow"/>
        <family val="2"/>
      </rPr>
      <t>t</t>
    </r>
    <r>
      <rPr>
        <b/>
        <sz val="8"/>
        <color indexed="10"/>
        <rFont val="Arial Narrow"/>
        <family val="2"/>
      </rPr>
      <t xml:space="preserve">
</t>
    </r>
    <r>
      <rPr>
        <sz val="8"/>
        <color indexed="8"/>
        <rFont val="Arial Narrow"/>
        <family val="2"/>
      </rPr>
      <t>+ ra 6'</t>
    </r>
  </si>
  <si>
    <t>VMA Mixte</t>
  </si>
  <si>
    <t xml:space="preserve">Footing 40'
65%-70%  vma </t>
  </si>
  <si>
    <r>
      <t xml:space="preserve">Footing 35' 
+ </t>
    </r>
    <r>
      <rPr>
        <b/>
        <sz val="8"/>
        <color indexed="10"/>
        <rFont val="Arial Narrow"/>
        <family val="2"/>
      </rPr>
      <t xml:space="preserve">20'/15'/10' al.Semi </t>
    </r>
    <r>
      <rPr>
        <sz val="8"/>
        <color indexed="8"/>
        <rFont val="Arial Narrow"/>
        <family val="2"/>
      </rPr>
      <t>r=2'30''  footing 
+ footing 10'</t>
    </r>
  </si>
  <si>
    <t xml:space="preserve">Footing 1h
65%-70%  vma </t>
  </si>
  <si>
    <r>
      <t xml:space="preserve">Footing 36' 
+ </t>
    </r>
    <r>
      <rPr>
        <b/>
        <sz val="8"/>
        <color indexed="10"/>
        <rFont val="Arial Narrow"/>
        <family val="2"/>
      </rPr>
      <t>25'/15'/10' al. Semi</t>
    </r>
    <r>
      <rPr>
        <sz val="8"/>
        <color indexed="8"/>
        <rFont val="Arial Narrow"/>
        <family val="2"/>
      </rPr>
      <t xml:space="preserve"> r=2' footing 
+ footing 10' </t>
    </r>
  </si>
  <si>
    <t>L'idéal est de placer un petit footing souple 
de 20'-30' entre S2 et S3 si possible.</t>
  </si>
  <si>
    <t>Côtes/Vma (stade fermé, extérieur)</t>
  </si>
  <si>
    <r>
      <t xml:space="preserve">Footing 25'
+ </t>
    </r>
    <r>
      <rPr>
        <b/>
        <sz val="8"/>
        <rFont val="Arial Narrow"/>
        <family val="2"/>
      </rPr>
      <t>Acc.</t>
    </r>
    <r>
      <rPr>
        <b/>
        <sz val="8"/>
        <color indexed="10"/>
        <rFont val="Arial Narrow"/>
        <family val="2"/>
      </rPr>
      <t xml:space="preserve"> 8x45'' côte+relance plat  </t>
    </r>
    <r>
      <rPr>
        <i/>
        <sz val="8"/>
        <rFont val="Arial Narrow"/>
        <family val="2"/>
      </rPr>
      <t>r=descente</t>
    </r>
    <r>
      <rPr>
        <b/>
        <sz val="8"/>
        <color indexed="10"/>
        <rFont val="Arial Narrow"/>
        <family val="2"/>
      </rPr>
      <t xml:space="preserve">
</t>
    </r>
    <r>
      <rPr>
        <sz val="8"/>
        <color indexed="8"/>
        <rFont val="Arial Narrow"/>
        <family val="2"/>
      </rPr>
      <t xml:space="preserve"> r=3' footing 
+ </t>
    </r>
    <r>
      <rPr>
        <b/>
        <sz val="8"/>
        <color indexed="8"/>
        <rFont val="Arial Narrow"/>
        <family val="2"/>
      </rPr>
      <t>Acc.</t>
    </r>
    <r>
      <rPr>
        <sz val="8"/>
        <color indexed="8"/>
        <rFont val="Arial Narrow"/>
        <family val="2"/>
      </rPr>
      <t>.</t>
    </r>
    <r>
      <rPr>
        <b/>
        <sz val="8"/>
        <color indexed="10"/>
        <rFont val="Arial Narrow"/>
        <family val="2"/>
      </rPr>
      <t>8x30"/30'' plat</t>
    </r>
    <r>
      <rPr>
        <sz val="8"/>
        <color indexed="8"/>
        <rFont val="Arial Narrow"/>
        <family val="2"/>
      </rPr>
      <t xml:space="preserve">
 + Footing 10'</t>
    </r>
  </si>
  <si>
    <r>
      <t xml:space="preserve">Ech 25' (footing+gammes)
 </t>
    </r>
    <r>
      <rPr>
        <b/>
        <sz val="8"/>
        <color indexed="10"/>
        <rFont val="Arial Narrow"/>
        <family val="2"/>
      </rPr>
      <t xml:space="preserve">2x(200x300x400x500x400x300x200m)  </t>
    </r>
    <r>
      <rPr>
        <sz val="8"/>
        <color indexed="8"/>
        <rFont val="Arial Narrow"/>
        <family val="2"/>
      </rPr>
      <t xml:space="preserve">
100% vma (200 et 300) + 95% vma (400 et 500)
 r= 40"/50''/1''/1'10"/1'/50'' R=3' 
+ RA 6'</t>
    </r>
  </si>
  <si>
    <r>
      <t xml:space="preserve">Footing 36' 
+ </t>
    </r>
    <r>
      <rPr>
        <b/>
        <sz val="8"/>
        <color indexed="10"/>
        <rFont val="Arial Narrow"/>
        <family val="2"/>
      </rPr>
      <t>25'/15'/10' al. Semi</t>
    </r>
    <r>
      <rPr>
        <b/>
        <i/>
        <sz val="8"/>
        <rFont val="Arial Narrow"/>
        <family val="2"/>
      </rPr>
      <t xml:space="preserve"> r=2'15'</t>
    </r>
    <r>
      <rPr>
        <b/>
        <sz val="8"/>
        <color indexed="8"/>
        <rFont val="Arial Narrow"/>
        <family val="2"/>
      </rPr>
      <t xml:space="preserve">' </t>
    </r>
    <r>
      <rPr>
        <sz val="8"/>
        <color indexed="8"/>
        <rFont val="Arial Narrow"/>
        <family val="2"/>
      </rPr>
      <t xml:space="preserve">footing 
+ footing 10' </t>
    </r>
  </si>
  <si>
    <r>
      <t xml:space="preserve">Footing 25' 
+ </t>
    </r>
    <r>
      <rPr>
        <b/>
        <sz val="8"/>
        <color indexed="10"/>
        <rFont val="Arial Narrow"/>
        <family val="2"/>
      </rPr>
      <t xml:space="preserve">10'/8'/6' </t>
    </r>
    <r>
      <rPr>
        <sz val="8"/>
        <color indexed="8"/>
        <rFont val="Arial Narrow"/>
        <family val="2"/>
      </rPr>
      <t xml:space="preserve">al.Semi  </t>
    </r>
    <r>
      <rPr>
        <b/>
        <i/>
        <sz val="8"/>
        <rFont val="Arial Narrow"/>
        <family val="2"/>
      </rPr>
      <t>r= 2</t>
    </r>
    <r>
      <rPr>
        <sz val="8"/>
        <color indexed="8"/>
        <rFont val="Arial Narrow"/>
        <family val="2"/>
      </rPr>
      <t xml:space="preserve">' footing 
+ footing 7' </t>
    </r>
  </si>
  <si>
    <r>
      <t xml:space="preserve">Footing 35' 
+ </t>
    </r>
    <r>
      <rPr>
        <b/>
        <sz val="8"/>
        <color indexed="10"/>
        <rFont val="Arial Narrow"/>
        <family val="2"/>
      </rPr>
      <t xml:space="preserve">12'/10'/8' al.Semi </t>
    </r>
    <r>
      <rPr>
        <b/>
        <i/>
        <sz val="8"/>
        <color indexed="8"/>
        <rFont val="Arial Narrow"/>
        <family val="2"/>
      </rPr>
      <t xml:space="preserve">r=3'  </t>
    </r>
    <r>
      <rPr>
        <sz val="8"/>
        <color indexed="8"/>
        <rFont val="Arial Narrow"/>
        <family val="2"/>
      </rPr>
      <t xml:space="preserve"> 
+ footing 14'</t>
    </r>
  </si>
  <si>
    <t xml:space="preserve">Footing 45'
65%-70% vma </t>
  </si>
  <si>
    <r>
      <t>Footing 25'
+ Acc.</t>
    </r>
    <r>
      <rPr>
        <b/>
        <sz val="8"/>
        <color indexed="8"/>
        <rFont val="Arial Narrow"/>
        <family val="2"/>
      </rPr>
      <t xml:space="preserve"> </t>
    </r>
    <r>
      <rPr>
        <b/>
        <sz val="8"/>
        <color indexed="10"/>
        <rFont val="Arial Narrow"/>
        <family val="2"/>
      </rPr>
      <t xml:space="preserve">8x45'' côte+relance plat </t>
    </r>
    <r>
      <rPr>
        <sz val="8"/>
        <color indexed="8"/>
        <rFont val="Arial Narrow"/>
        <family val="2"/>
      </rPr>
      <t xml:space="preserve"> r=descente R=3' footing 
+ Acc.</t>
    </r>
    <r>
      <rPr>
        <b/>
        <sz val="8"/>
        <color indexed="10"/>
        <rFont val="Arial Narrow"/>
        <family val="2"/>
      </rPr>
      <t>.8x30"/30'' plat</t>
    </r>
    <r>
      <rPr>
        <sz val="8"/>
        <color indexed="8"/>
        <rFont val="Arial Narrow"/>
        <family val="2"/>
      </rPr>
      <t xml:space="preserve">
 + Footing 10'</t>
    </r>
  </si>
  <si>
    <t>Côtes/Vma</t>
  </si>
  <si>
    <t>Footing 45' 
65% -70% vma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</si>
</sst>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:ss.00"/>
    <numFmt numFmtId="167" formatCode="h:mm:ss;@"/>
  </numFmts>
  <fonts count="7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i/>
      <sz val="11"/>
      <color indexed="8"/>
      <name val="Calibri"/>
      <family val="2"/>
    </font>
    <font>
      <sz val="8"/>
      <color indexed="32"/>
      <name val="Arial"/>
      <family val="2"/>
    </font>
    <font>
      <sz val="8"/>
      <color indexed="8"/>
      <name val="Arial Narrow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20"/>
      <name val="Times New Roman"/>
      <family val="1"/>
    </font>
    <font>
      <b/>
      <sz val="7"/>
      <color indexed="2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32"/>
      <name val="Arial"/>
      <family val="2"/>
    </font>
    <font>
      <b/>
      <sz val="8"/>
      <color indexed="10"/>
      <name val="Arial Narrow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u val="single"/>
      <sz val="11.45"/>
      <color indexed="12"/>
      <name val="Calibri"/>
      <family val="2"/>
    </font>
    <font>
      <u val="single"/>
      <sz val="11.45"/>
      <color indexed="36"/>
      <name val="Calibri"/>
      <family val="2"/>
    </font>
    <font>
      <b/>
      <sz val="11"/>
      <color indexed="8"/>
      <name val="Calibri"/>
      <family val="2"/>
    </font>
    <font>
      <b/>
      <sz val="8"/>
      <name val="Arial Narrow"/>
      <family val="2"/>
    </font>
    <font>
      <sz val="8"/>
      <color indexed="10"/>
      <name val="Arial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10"/>
      <color indexed="8"/>
      <name val="Calibri"/>
      <family val="2"/>
    </font>
    <font>
      <sz val="8"/>
      <name val="Arial Narrow"/>
      <family val="2"/>
    </font>
    <font>
      <b/>
      <i/>
      <sz val="8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Calibri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Calibri"/>
      <family val="2"/>
    </font>
    <font>
      <b/>
      <sz val="8"/>
      <color rgb="FFFF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27" borderId="1" applyNumberFormat="0" applyAlignment="0" applyProtection="0"/>
    <xf numFmtId="0" fontId="64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196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21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1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166" fontId="13" fillId="0" borderId="12" xfId="0" applyNumberFormat="1" applyFont="1" applyBorder="1" applyAlignment="1" applyProtection="1">
      <alignment horizontal="center"/>
      <protection hidden="1"/>
    </xf>
    <xf numFmtId="166" fontId="0" fillId="0" borderId="0" xfId="0" applyNumberFormat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166" fontId="14" fillId="0" borderId="0" xfId="0" applyNumberFormat="1" applyFont="1" applyBorder="1" applyAlignment="1" applyProtection="1">
      <alignment horizontal="center"/>
      <protection hidden="1"/>
    </xf>
    <xf numFmtId="167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0" fontId="16" fillId="35" borderId="14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166" fontId="17" fillId="0" borderId="12" xfId="0" applyNumberFormat="1" applyFont="1" applyBorder="1" applyAlignment="1" applyProtection="1">
      <alignment horizontal="center"/>
      <protection hidden="1"/>
    </xf>
    <xf numFmtId="0" fontId="19" fillId="35" borderId="16" xfId="0" applyFont="1" applyFill="1" applyBorder="1" applyAlignment="1">
      <alignment horizontal="center"/>
    </xf>
    <xf numFmtId="0" fontId="19" fillId="35" borderId="17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0" fontId="19" fillId="35" borderId="22" xfId="0" applyFont="1" applyFill="1" applyBorder="1" applyAlignment="1">
      <alignment horizontal="center"/>
    </xf>
    <xf numFmtId="0" fontId="20" fillId="0" borderId="23" xfId="0" applyFont="1" applyBorder="1" applyAlignment="1">
      <alignment horizontal="center"/>
    </xf>
    <xf numFmtId="1" fontId="21" fillId="0" borderId="24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" fontId="21" fillId="0" borderId="23" xfId="0" applyNumberFormat="1" applyFont="1" applyBorder="1" applyAlignment="1">
      <alignment horizontal="center"/>
    </xf>
    <xf numFmtId="0" fontId="19" fillId="35" borderId="25" xfId="0" applyFont="1" applyFill="1" applyBorder="1" applyAlignment="1">
      <alignment horizontal="center"/>
    </xf>
    <xf numFmtId="0" fontId="20" fillId="0" borderId="26" xfId="0" applyFont="1" applyBorder="1" applyAlignment="1">
      <alignment horizontal="center"/>
    </xf>
    <xf numFmtId="1" fontId="21" fillId="0" borderId="27" xfId="0" applyNumberFormat="1" applyFont="1" applyBorder="1" applyAlignment="1">
      <alignment horizontal="center"/>
    </xf>
    <xf numFmtId="1" fontId="21" fillId="0" borderId="28" xfId="0" applyNumberFormat="1" applyFont="1" applyBorder="1" applyAlignment="1">
      <alignment horizontal="center"/>
    </xf>
    <xf numFmtId="1" fontId="21" fillId="0" borderId="26" xfId="0" applyNumberFormat="1" applyFont="1" applyBorder="1" applyAlignment="1">
      <alignment horizontal="center"/>
    </xf>
    <xf numFmtId="0" fontId="23" fillId="36" borderId="14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 wrapText="1"/>
    </xf>
    <xf numFmtId="21" fontId="6" fillId="0" borderId="24" xfId="0" applyNumberFormat="1" applyFont="1" applyFill="1" applyBorder="1" applyAlignment="1">
      <alignment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/>
    </xf>
    <xf numFmtId="166" fontId="10" fillId="35" borderId="11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8" fillId="37" borderId="30" xfId="0" applyFont="1" applyFill="1" applyBorder="1" applyAlignment="1">
      <alignment horizontal="center"/>
    </xf>
    <xf numFmtId="0" fontId="8" fillId="37" borderId="31" xfId="0" applyFont="1" applyFill="1" applyBorder="1" applyAlignment="1" applyProtection="1">
      <alignment horizontal="center"/>
      <protection locked="0"/>
    </xf>
    <xf numFmtId="0" fontId="8" fillId="37" borderId="31" xfId="0" applyFont="1" applyFill="1" applyBorder="1" applyAlignment="1">
      <alignment horizontal="center"/>
    </xf>
    <xf numFmtId="0" fontId="7" fillId="37" borderId="32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/>
    </xf>
    <xf numFmtId="0" fontId="16" fillId="35" borderId="35" xfId="0" applyFont="1" applyFill="1" applyBorder="1" applyAlignment="1">
      <alignment horizontal="center"/>
    </xf>
    <xf numFmtId="166" fontId="17" fillId="0" borderId="24" xfId="0" applyNumberFormat="1" applyFont="1" applyBorder="1" applyAlignment="1" applyProtection="1">
      <alignment horizontal="center"/>
      <protection hidden="1"/>
    </xf>
    <xf numFmtId="0" fontId="15" fillId="35" borderId="36" xfId="0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/>
    </xf>
    <xf numFmtId="0" fontId="16" fillId="35" borderId="38" xfId="0" applyFont="1" applyFill="1" applyBorder="1" applyAlignment="1">
      <alignment horizontal="center"/>
    </xf>
    <xf numFmtId="0" fontId="19" fillId="35" borderId="39" xfId="0" applyFont="1" applyFill="1" applyBorder="1" applyAlignment="1">
      <alignment horizontal="center"/>
    </xf>
    <xf numFmtId="0" fontId="19" fillId="35" borderId="40" xfId="0" applyFont="1" applyFill="1" applyBorder="1" applyAlignment="1">
      <alignment horizontal="center"/>
    </xf>
    <xf numFmtId="0" fontId="19" fillId="35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37" borderId="29" xfId="0" applyFont="1" applyFill="1" applyBorder="1" applyAlignment="1" applyProtection="1">
      <alignment horizontal="center"/>
      <protection locked="0"/>
    </xf>
    <xf numFmtId="0" fontId="8" fillId="37" borderId="41" xfId="0" applyFont="1" applyFill="1" applyBorder="1" applyAlignment="1" applyProtection="1">
      <alignment horizontal="center"/>
      <protection locked="0"/>
    </xf>
    <xf numFmtId="0" fontId="8" fillId="37" borderId="42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30" fillId="38" borderId="44" xfId="0" applyFont="1" applyFill="1" applyBorder="1" applyAlignment="1">
      <alignment horizontal="center"/>
    </xf>
    <xf numFmtId="0" fontId="30" fillId="39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21" fontId="6" fillId="0" borderId="29" xfId="0" applyNumberFormat="1" applyFont="1" applyFill="1" applyBorder="1" applyAlignment="1">
      <alignment horizontal="center" vertical="center" wrapText="1"/>
    </xf>
    <xf numFmtId="21" fontId="6" fillId="0" borderId="47" xfId="0" applyNumberFormat="1" applyFont="1" applyFill="1" applyBorder="1" applyAlignment="1">
      <alignment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21" fontId="6" fillId="0" borderId="31" xfId="0" applyNumberFormat="1" applyFont="1" applyFill="1" applyBorder="1" applyAlignment="1">
      <alignment horizontal="center" vertical="center" wrapText="1"/>
    </xf>
    <xf numFmtId="21" fontId="6" fillId="0" borderId="48" xfId="0" applyNumberFormat="1" applyFont="1" applyFill="1" applyBorder="1" applyAlignment="1">
      <alignment horizontal="center" vertical="center" wrapText="1"/>
    </xf>
    <xf numFmtId="0" fontId="24" fillId="36" borderId="12" xfId="0" applyFont="1" applyFill="1" applyBorder="1" applyAlignment="1" applyProtection="1">
      <alignment horizontal="center" vertical="center" wrapText="1"/>
      <protection/>
    </xf>
    <xf numFmtId="21" fontId="6" fillId="0" borderId="4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5" fillId="0" borderId="0" xfId="0" applyFont="1" applyAlignment="1">
      <alignment/>
    </xf>
    <xf numFmtId="0" fontId="5" fillId="0" borderId="49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 wrapText="1"/>
    </xf>
    <xf numFmtId="0" fontId="6" fillId="0" borderId="29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21" fontId="6" fillId="0" borderId="50" xfId="0" applyNumberFormat="1" applyFont="1" applyBorder="1" applyAlignment="1">
      <alignment horizontal="center" vertical="center" wrapText="1"/>
    </xf>
    <xf numFmtId="21" fontId="6" fillId="0" borderId="47" xfId="0" applyNumberFormat="1" applyFont="1" applyBorder="1" applyAlignment="1">
      <alignment vertical="center" wrapText="1"/>
    </xf>
    <xf numFmtId="21" fontId="6" fillId="0" borderId="12" xfId="0" applyNumberFormat="1" applyFont="1" applyBorder="1" applyAlignment="1">
      <alignment horizontal="center" vertical="center" wrapText="1"/>
    </xf>
    <xf numFmtId="21" fontId="6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21" fontId="6" fillId="0" borderId="24" xfId="0" applyNumberFormat="1" applyFont="1" applyBorder="1" applyAlignment="1">
      <alignment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21" fontId="6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36" borderId="51" xfId="0" applyFont="1" applyFill="1" applyBorder="1" applyAlignment="1" applyProtection="1">
      <alignment horizontal="center" vertical="center" wrapText="1"/>
      <protection/>
    </xf>
    <xf numFmtId="0" fontId="5" fillId="36" borderId="52" xfId="0" applyFont="1" applyFill="1" applyBorder="1" applyAlignment="1" applyProtection="1">
      <alignment horizontal="center" vertical="center" wrapText="1"/>
      <protection/>
    </xf>
    <xf numFmtId="0" fontId="5" fillId="36" borderId="53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/>
    </xf>
    <xf numFmtId="0" fontId="27" fillId="40" borderId="54" xfId="0" applyFont="1" applyFill="1" applyBorder="1" applyAlignment="1" applyProtection="1">
      <alignment horizontal="center" vertical="center" wrapText="1"/>
      <protection/>
    </xf>
    <xf numFmtId="0" fontId="27" fillId="40" borderId="55" xfId="0" applyFont="1" applyFill="1" applyBorder="1" applyAlignment="1" applyProtection="1">
      <alignment horizontal="center" vertical="center" wrapText="1"/>
      <protection/>
    </xf>
    <xf numFmtId="0" fontId="27" fillId="40" borderId="56" xfId="0" applyFont="1" applyFill="1" applyBorder="1" applyAlignment="1" applyProtection="1">
      <alignment horizontal="center" vertical="center" wrapText="1"/>
      <protection/>
    </xf>
    <xf numFmtId="0" fontId="0" fillId="38" borderId="57" xfId="0" applyFill="1" applyBorder="1" applyAlignment="1">
      <alignment horizontal="center"/>
    </xf>
    <xf numFmtId="0" fontId="0" fillId="38" borderId="58" xfId="0" applyFill="1" applyBorder="1" applyAlignment="1">
      <alignment horizontal="center"/>
    </xf>
    <xf numFmtId="0" fontId="5" fillId="33" borderId="46" xfId="0" applyFont="1" applyFill="1" applyBorder="1" applyAlignment="1" applyProtection="1">
      <alignment horizontal="center" vertical="center" wrapText="1"/>
      <protection/>
    </xf>
    <xf numFmtId="21" fontId="6" fillId="0" borderId="29" xfId="0" applyNumberFormat="1" applyFont="1" applyFill="1" applyBorder="1" applyAlignment="1">
      <alignment horizontal="center" vertical="center" wrapText="1"/>
    </xf>
    <xf numFmtId="21" fontId="6" fillId="0" borderId="59" xfId="0" applyNumberFormat="1" applyFont="1" applyFill="1" applyBorder="1" applyAlignment="1">
      <alignment horizontal="center" vertical="center" wrapText="1"/>
    </xf>
    <xf numFmtId="21" fontId="6" fillId="0" borderId="60" xfId="0" applyNumberFormat="1" applyFont="1" applyFill="1" applyBorder="1" applyAlignment="1">
      <alignment horizontal="center" vertical="center" wrapText="1"/>
    </xf>
    <xf numFmtId="21" fontId="6" fillId="0" borderId="61" xfId="0" applyNumberFormat="1" applyFont="1" applyFill="1" applyBorder="1" applyAlignment="1">
      <alignment horizontal="center" vertical="center" wrapText="1"/>
    </xf>
    <xf numFmtId="21" fontId="6" fillId="0" borderId="62" xfId="0" applyNumberFormat="1" applyFont="1" applyFill="1" applyBorder="1" applyAlignment="1">
      <alignment horizontal="center" vertical="center" wrapText="1"/>
    </xf>
    <xf numFmtId="21" fontId="6" fillId="0" borderId="63" xfId="0" applyNumberFormat="1" applyFont="1" applyFill="1" applyBorder="1" applyAlignment="1">
      <alignment horizontal="center" vertical="center" wrapText="1"/>
    </xf>
    <xf numFmtId="21" fontId="6" fillId="0" borderId="64" xfId="0" applyNumberFormat="1" applyFont="1" applyFill="1" applyBorder="1" applyAlignment="1">
      <alignment horizontal="center" vertical="center" wrapText="1"/>
    </xf>
    <xf numFmtId="0" fontId="27" fillId="41" borderId="54" xfId="0" applyFont="1" applyFill="1" applyBorder="1" applyAlignment="1" applyProtection="1">
      <alignment horizontal="center" vertical="center" wrapText="1"/>
      <protection/>
    </xf>
    <xf numFmtId="0" fontId="27" fillId="41" borderId="55" xfId="0" applyFont="1" applyFill="1" applyBorder="1" applyAlignment="1" applyProtection="1">
      <alignment horizontal="center" vertical="center" wrapText="1"/>
      <protection/>
    </xf>
    <xf numFmtId="0" fontId="27" fillId="41" borderId="56" xfId="0" applyFont="1" applyFill="1" applyBorder="1" applyAlignment="1" applyProtection="1">
      <alignment horizontal="center" vertical="center" wrapText="1"/>
      <protection/>
    </xf>
    <xf numFmtId="0" fontId="0" fillId="39" borderId="57" xfId="0" applyFill="1" applyBorder="1" applyAlignment="1">
      <alignment horizontal="center"/>
    </xf>
    <xf numFmtId="0" fontId="0" fillId="39" borderId="65" xfId="0" applyFill="1" applyBorder="1" applyAlignment="1">
      <alignment horizontal="center"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18" fillId="37" borderId="6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7" xfId="0" applyBorder="1" applyAlignment="1">
      <alignment horizontal="center"/>
    </xf>
    <xf numFmtId="0" fontId="8" fillId="37" borderId="68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wrapText="1"/>
    </xf>
    <xf numFmtId="0" fontId="37" fillId="0" borderId="71" xfId="0" applyFont="1" applyFill="1" applyBorder="1" applyAlignment="1">
      <alignment horizontal="center"/>
    </xf>
    <xf numFmtId="0" fontId="37" fillId="0" borderId="72" xfId="0" applyFont="1" applyFill="1" applyBorder="1" applyAlignment="1">
      <alignment horizontal="center"/>
    </xf>
    <xf numFmtId="0" fontId="4" fillId="42" borderId="66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21" fontId="6" fillId="0" borderId="0" xfId="0" applyNumberFormat="1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1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1" fontId="6" fillId="0" borderId="13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21" fontId="6" fillId="0" borderId="29" xfId="0" applyNumberFormat="1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42" borderId="29" xfId="0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horizontal="center" vertical="center" wrapText="1"/>
    </xf>
    <xf numFmtId="0" fontId="24" fillId="36" borderId="34" xfId="0" applyFont="1" applyFill="1" applyBorder="1" applyAlignment="1">
      <alignment horizontal="center" vertical="center" wrapText="1"/>
    </xf>
    <xf numFmtId="0" fontId="24" fillId="36" borderId="4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21" fontId="6" fillId="0" borderId="46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21" fontId="6" fillId="0" borderId="50" xfId="0" applyNumberFormat="1" applyFont="1" applyBorder="1" applyAlignment="1">
      <alignment horizontal="center" vertical="center" wrapText="1"/>
    </xf>
    <xf numFmtId="21" fontId="6" fillId="0" borderId="48" xfId="0" applyNumberFormat="1" applyFont="1" applyBorder="1" applyAlignment="1">
      <alignment horizontal="center" vertical="center" wrapText="1"/>
    </xf>
    <xf numFmtId="21" fontId="6" fillId="0" borderId="35" xfId="0" applyNumberFormat="1" applyFont="1" applyBorder="1" applyAlignment="1">
      <alignment horizontal="center" vertical="center" wrapText="1"/>
    </xf>
    <xf numFmtId="0" fontId="22" fillId="42" borderId="14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21" fontId="6" fillId="0" borderId="24" xfId="0" applyNumberFormat="1" applyFont="1" applyBorder="1" applyAlignment="1">
      <alignment horizontal="center" vertical="center" wrapText="1"/>
    </xf>
    <xf numFmtId="0" fontId="22" fillId="42" borderId="12" xfId="0" applyFont="1" applyFill="1" applyBorder="1" applyAlignment="1">
      <alignment horizontal="center" vertical="center"/>
    </xf>
    <xf numFmtId="0" fontId="76" fillId="0" borderId="12" xfId="0" applyFont="1" applyBorder="1" applyAlignment="1">
      <alignment horizontal="center" vertical="center" wrapText="1"/>
    </xf>
    <xf numFmtId="21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1" fontId="6" fillId="0" borderId="0" xfId="0" applyNumberFormat="1" applyFont="1" applyFill="1" applyBorder="1" applyAlignment="1">
      <alignment horizontal="center" vertical="center" wrapText="1"/>
    </xf>
    <xf numFmtId="0" fontId="24" fillId="36" borderId="14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21" fontId="6" fillId="0" borderId="46" xfId="0" applyNumberFormat="1" applyFont="1" applyFill="1" applyBorder="1" applyAlignment="1">
      <alignment horizontal="center" vertical="center" wrapText="1"/>
    </xf>
    <xf numFmtId="21" fontId="6" fillId="0" borderId="50" xfId="0" applyNumberFormat="1" applyFont="1" applyFill="1" applyBorder="1" applyAlignment="1">
      <alignment horizontal="center" vertical="center" wrapText="1"/>
    </xf>
    <xf numFmtId="21" fontId="6" fillId="0" borderId="32" xfId="0" applyNumberFormat="1" applyFont="1" applyFill="1" applyBorder="1" applyAlignment="1">
      <alignment horizontal="center" vertical="center" wrapText="1"/>
    </xf>
    <xf numFmtId="21" fontId="6" fillId="0" borderId="67" xfId="0" applyNumberFormat="1" applyFont="1" applyFill="1" applyBorder="1" applyAlignment="1">
      <alignment horizontal="center" vertical="center" wrapText="1"/>
    </xf>
    <xf numFmtId="0" fontId="22" fillId="42" borderId="30" xfId="0" applyFont="1" applyFill="1" applyBorder="1" applyAlignment="1">
      <alignment horizontal="center" vertical="center"/>
    </xf>
    <xf numFmtId="0" fontId="22" fillId="42" borderId="31" xfId="0" applyFont="1" applyFill="1" applyBorder="1" applyAlignment="1">
      <alignment horizontal="center" vertical="center"/>
    </xf>
    <xf numFmtId="0" fontId="22" fillId="42" borderId="73" xfId="0" applyFont="1" applyFill="1" applyBorder="1" applyAlignment="1">
      <alignment horizontal="center" vertical="center"/>
    </xf>
    <xf numFmtId="21" fontId="6" fillId="0" borderId="48" xfId="0" applyNumberFormat="1" applyFont="1" applyFill="1" applyBorder="1" applyAlignment="1">
      <alignment horizontal="center" vertical="center" wrapText="1"/>
    </xf>
    <xf numFmtId="0" fontId="24" fillId="36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43" borderId="59" xfId="0" applyFont="1" applyFill="1" applyBorder="1" applyAlignment="1">
      <alignment horizontal="center" vertical="center" wrapText="1"/>
    </xf>
    <xf numFmtId="0" fontId="6" fillId="43" borderId="71" xfId="0" applyFont="1" applyFill="1" applyBorder="1" applyAlignment="1">
      <alignment horizontal="center" vertical="center" wrapText="1"/>
    </xf>
    <xf numFmtId="0" fontId="6" fillId="43" borderId="60" xfId="0" applyFont="1" applyFill="1" applyBorder="1" applyAlignment="1">
      <alignment horizontal="center" vertical="center" wrapText="1"/>
    </xf>
    <xf numFmtId="0" fontId="6" fillId="43" borderId="63" xfId="0" applyFont="1" applyFill="1" applyBorder="1" applyAlignment="1">
      <alignment horizontal="center" vertical="center" wrapText="1"/>
    </xf>
    <xf numFmtId="0" fontId="6" fillId="43" borderId="72" xfId="0" applyFont="1" applyFill="1" applyBorder="1" applyAlignment="1">
      <alignment horizontal="center" vertical="center" wrapText="1"/>
    </xf>
    <xf numFmtId="0" fontId="6" fillId="43" borderId="6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E3E3E3"/>
      <rgbColor rgb="001D2FBE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16</xdr:row>
      <xdr:rowOff>66675</xdr:rowOff>
    </xdr:from>
    <xdr:to>
      <xdr:col>9</xdr:col>
      <xdr:colOff>523875</xdr:colOff>
      <xdr:row>23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267075"/>
          <a:ext cx="162877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15</xdr:row>
      <xdr:rowOff>0</xdr:rowOff>
    </xdr:from>
    <xdr:to>
      <xdr:col>12</xdr:col>
      <xdr:colOff>285750</xdr:colOff>
      <xdr:row>25</xdr:row>
      <xdr:rowOff>123825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009900"/>
          <a:ext cx="1333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pie%20de%20ZATOPEK_PREPARATION_20KM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Etalonnage"/>
      <sheetName val="20 Km 5 ent."/>
      <sheetName val="20 Km 4 ent."/>
      <sheetName val="20 Km 3 ent."/>
      <sheetName val="constantes"/>
      <sheetName val="V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110" zoomScaleNormal="110" zoomScalePageLayoutView="0" workbookViewId="0" topLeftCell="A1">
      <selection activeCell="P16" sqref="P16"/>
    </sheetView>
  </sheetViews>
  <sheetFormatPr defaultColWidth="11.57421875" defaultRowHeight="15"/>
  <cols>
    <col min="1" max="1" width="6.421875" style="0" customWidth="1"/>
    <col min="2" max="2" width="19.28125" style="0" customWidth="1"/>
    <col min="3" max="3" width="10.57421875" style="0" customWidth="1"/>
    <col min="4" max="4" width="10.140625" style="0" customWidth="1"/>
    <col min="5" max="5" width="11.57421875" style="0" customWidth="1"/>
    <col min="6" max="6" width="9.7109375" style="0" customWidth="1"/>
    <col min="7" max="7" width="7.28125" style="0" customWidth="1"/>
    <col min="8" max="8" width="11.57421875" style="0" customWidth="1"/>
    <col min="9" max="9" width="8.7109375" style="0" customWidth="1"/>
    <col min="10" max="10" width="9.28125" style="0" customWidth="1"/>
    <col min="11" max="11" width="7.00390625" style="0" customWidth="1"/>
    <col min="12" max="12" width="11.140625" style="0" customWidth="1"/>
    <col min="13" max="13" width="10.421875" style="0" customWidth="1"/>
    <col min="14" max="14" width="7.7109375" style="0" customWidth="1"/>
  </cols>
  <sheetData>
    <row r="1" spans="1:13" ht="15.75" thickBot="1">
      <c r="A1" s="136" t="s">
        <v>106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.75" customHeight="1">
      <c r="A2" s="100" t="s">
        <v>100</v>
      </c>
      <c r="B2" s="101"/>
      <c r="C2" s="101"/>
      <c r="D2" s="101"/>
      <c r="E2" s="101"/>
      <c r="F2" s="101"/>
      <c r="G2" s="101"/>
      <c r="H2" s="102"/>
      <c r="I2" s="102"/>
      <c r="J2" s="102"/>
      <c r="K2" s="102"/>
      <c r="L2" s="102"/>
      <c r="M2" s="103"/>
    </row>
    <row r="3" spans="1:13" ht="15.75" customHeight="1">
      <c r="A3" s="1" t="s">
        <v>0</v>
      </c>
      <c r="B3" s="2" t="s">
        <v>1</v>
      </c>
      <c r="C3" s="109" t="s">
        <v>2</v>
      </c>
      <c r="D3" s="109"/>
      <c r="E3" s="109"/>
      <c r="F3" s="109"/>
      <c r="G3" s="79"/>
      <c r="H3" s="122" t="s">
        <v>108</v>
      </c>
      <c r="I3" s="122"/>
      <c r="J3" s="122"/>
      <c r="K3" s="122"/>
      <c r="L3" s="122"/>
      <c r="M3" s="122"/>
    </row>
    <row r="4" spans="1:13" ht="15.75" customHeight="1" thickBot="1">
      <c r="A4" s="3" t="s">
        <v>3</v>
      </c>
      <c r="B4" s="4" t="s">
        <v>78</v>
      </c>
      <c r="C4" s="110" t="s">
        <v>73</v>
      </c>
      <c r="D4" s="110"/>
      <c r="E4" s="111" t="s">
        <v>74</v>
      </c>
      <c r="F4" s="112"/>
      <c r="H4" s="104" t="s">
        <v>45</v>
      </c>
      <c r="I4" s="105"/>
      <c r="J4" s="106"/>
      <c r="K4" s="117" t="s">
        <v>46</v>
      </c>
      <c r="L4" s="118"/>
      <c r="M4" s="119"/>
    </row>
    <row r="5" spans="1:13" ht="15.75" customHeight="1" thickBot="1">
      <c r="A5" s="3" t="s">
        <v>5</v>
      </c>
      <c r="B5" s="4" t="s">
        <v>70</v>
      </c>
      <c r="C5" s="110"/>
      <c r="D5" s="110"/>
      <c r="E5" s="113"/>
      <c r="F5" s="114"/>
      <c r="H5" s="65" t="s">
        <v>43</v>
      </c>
      <c r="I5" s="107" t="s">
        <v>44</v>
      </c>
      <c r="J5" s="108"/>
      <c r="K5" s="66" t="s">
        <v>43</v>
      </c>
      <c r="L5" s="120" t="s">
        <v>44</v>
      </c>
      <c r="M5" s="121"/>
    </row>
    <row r="6" spans="1:13" ht="15.75" customHeight="1">
      <c r="A6" s="3" t="s">
        <v>6</v>
      </c>
      <c r="B6" s="4" t="s">
        <v>71</v>
      </c>
      <c r="C6" s="110"/>
      <c r="D6" s="110"/>
      <c r="E6" s="113"/>
      <c r="F6" s="114"/>
      <c r="H6" s="64">
        <v>12</v>
      </c>
      <c r="I6" s="130" t="s">
        <v>48</v>
      </c>
      <c r="J6" s="131"/>
      <c r="K6" s="64">
        <v>12</v>
      </c>
      <c r="L6" s="130" t="s">
        <v>49</v>
      </c>
      <c r="M6" s="131"/>
    </row>
    <row r="7" spans="1:13" ht="15.75" customHeight="1">
      <c r="A7" s="67" t="s">
        <v>7</v>
      </c>
      <c r="B7" s="4" t="s">
        <v>72</v>
      </c>
      <c r="C7" s="110"/>
      <c r="D7" s="110"/>
      <c r="E7" s="115"/>
      <c r="F7" s="116"/>
      <c r="H7" s="59">
        <v>13</v>
      </c>
      <c r="I7" s="125" t="s">
        <v>50</v>
      </c>
      <c r="J7" s="126"/>
      <c r="K7" s="59">
        <v>13</v>
      </c>
      <c r="L7" s="125" t="s">
        <v>51</v>
      </c>
      <c r="M7" s="126"/>
    </row>
    <row r="8" spans="1:13" ht="15.75" customHeight="1">
      <c r="A8" s="40" t="s">
        <v>8</v>
      </c>
      <c r="B8" s="4" t="s">
        <v>69</v>
      </c>
      <c r="C8" s="113" t="s">
        <v>75</v>
      </c>
      <c r="D8" s="114"/>
      <c r="E8" s="111" t="s">
        <v>80</v>
      </c>
      <c r="F8" s="112"/>
      <c r="H8" s="59">
        <v>14</v>
      </c>
      <c r="I8" s="125" t="s">
        <v>52</v>
      </c>
      <c r="J8" s="126"/>
      <c r="K8" s="59">
        <v>14</v>
      </c>
      <c r="L8" s="125" t="s">
        <v>53</v>
      </c>
      <c r="M8" s="126"/>
    </row>
    <row r="9" spans="1:13" ht="15.75" customHeight="1">
      <c r="A9" s="40" t="s">
        <v>9</v>
      </c>
      <c r="B9" s="74" t="s">
        <v>68</v>
      </c>
      <c r="C9" s="113"/>
      <c r="D9" s="114"/>
      <c r="E9" s="113"/>
      <c r="F9" s="114"/>
      <c r="H9" s="59">
        <v>15</v>
      </c>
      <c r="I9" s="125" t="s">
        <v>51</v>
      </c>
      <c r="J9" s="126"/>
      <c r="K9" s="59">
        <v>15</v>
      </c>
      <c r="L9" s="125" t="s">
        <v>54</v>
      </c>
      <c r="M9" s="126"/>
    </row>
    <row r="10" spans="1:13" ht="15.75" customHeight="1">
      <c r="A10" s="40" t="s">
        <v>10</v>
      </c>
      <c r="B10" s="74" t="s">
        <v>67</v>
      </c>
      <c r="C10" s="113"/>
      <c r="D10" s="114"/>
      <c r="E10" s="113"/>
      <c r="F10" s="114"/>
      <c r="H10" s="59">
        <v>16</v>
      </c>
      <c r="I10" s="125" t="s">
        <v>55</v>
      </c>
      <c r="J10" s="126"/>
      <c r="K10" s="59">
        <v>16</v>
      </c>
      <c r="L10" s="125" t="s">
        <v>56</v>
      </c>
      <c r="M10" s="126"/>
    </row>
    <row r="11" spans="1:13" ht="15.75" customHeight="1">
      <c r="A11" s="40" t="s">
        <v>4</v>
      </c>
      <c r="B11" s="76" t="s">
        <v>66</v>
      </c>
      <c r="C11" s="115"/>
      <c r="D11" s="116"/>
      <c r="E11" s="115"/>
      <c r="F11" s="116"/>
      <c r="H11" s="59">
        <v>17</v>
      </c>
      <c r="I11" s="125" t="s">
        <v>57</v>
      </c>
      <c r="J11" s="126"/>
      <c r="K11" s="59">
        <v>17</v>
      </c>
      <c r="L11" s="125" t="s">
        <v>58</v>
      </c>
      <c r="M11" s="126"/>
    </row>
    <row r="12" spans="1:13" ht="15" customHeight="1">
      <c r="A12" s="40" t="s">
        <v>79</v>
      </c>
      <c r="B12" s="69" t="s">
        <v>65</v>
      </c>
      <c r="C12" s="110" t="s">
        <v>76</v>
      </c>
      <c r="D12" s="110"/>
      <c r="E12" s="110" t="s">
        <v>77</v>
      </c>
      <c r="F12" s="110"/>
      <c r="H12" s="59">
        <v>18</v>
      </c>
      <c r="I12" s="125" t="s">
        <v>59</v>
      </c>
      <c r="J12" s="126"/>
      <c r="K12" s="59">
        <v>18</v>
      </c>
      <c r="L12" s="125" t="s">
        <v>60</v>
      </c>
      <c r="M12" s="126"/>
    </row>
    <row r="13" spans="2:13" ht="15" customHeight="1">
      <c r="B13" s="77"/>
      <c r="C13" s="77"/>
      <c r="D13" s="77"/>
      <c r="E13" s="77"/>
      <c r="H13" s="59">
        <v>19</v>
      </c>
      <c r="I13" s="125" t="s">
        <v>61</v>
      </c>
      <c r="J13" s="126"/>
      <c r="K13" s="59">
        <v>19</v>
      </c>
      <c r="L13" s="125" t="s">
        <v>62</v>
      </c>
      <c r="M13" s="126"/>
    </row>
    <row r="14" spans="2:13" ht="18.75" customHeight="1">
      <c r="B14" s="135" t="s">
        <v>107</v>
      </c>
      <c r="C14" s="135"/>
      <c r="D14" s="135"/>
      <c r="E14" s="135"/>
      <c r="F14" s="135"/>
      <c r="G14" s="135"/>
      <c r="H14" s="133"/>
      <c r="I14" s="134"/>
      <c r="J14" s="134"/>
      <c r="K14" s="134"/>
      <c r="L14" s="134"/>
      <c r="M14" s="134"/>
    </row>
    <row r="15" spans="1:14" ht="15" customHeight="1">
      <c r="A15" s="7"/>
      <c r="B15" s="44" t="s">
        <v>11</v>
      </c>
      <c r="C15" s="45">
        <v>16</v>
      </c>
      <c r="D15" s="46" t="s">
        <v>12</v>
      </c>
      <c r="E15" s="47" t="s">
        <v>13</v>
      </c>
      <c r="F15" s="46" t="s">
        <v>14</v>
      </c>
      <c r="G15" s="62">
        <v>185</v>
      </c>
      <c r="H15" s="63" t="s">
        <v>15</v>
      </c>
      <c r="I15" s="61">
        <v>55</v>
      </c>
      <c r="J15" s="8"/>
      <c r="K15" s="8"/>
      <c r="L15" s="137"/>
      <c r="M15" s="137"/>
      <c r="N15" s="137"/>
    </row>
    <row r="16" spans="2:14" ht="15">
      <c r="B16" s="50" t="s">
        <v>16</v>
      </c>
      <c r="C16" s="48" t="s">
        <v>17</v>
      </c>
      <c r="D16" s="41" t="s">
        <v>18</v>
      </c>
      <c r="E16" s="42" t="s">
        <v>19</v>
      </c>
      <c r="F16" s="43" t="s">
        <v>20</v>
      </c>
      <c r="G16" s="41" t="s">
        <v>21</v>
      </c>
      <c r="L16" s="60"/>
      <c r="M16" s="124"/>
      <c r="N16" s="124"/>
    </row>
    <row r="17" spans="1:14" ht="15" customHeight="1">
      <c r="A17" s="132"/>
      <c r="B17" s="49" t="s">
        <v>22</v>
      </c>
      <c r="C17" s="9">
        <v>50</v>
      </c>
      <c r="D17" s="9">
        <f aca="true" t="shared" si="0" ref="D17:D25">$C$15*$C17/100</f>
        <v>8</v>
      </c>
      <c r="E17" s="10">
        <f aca="true" t="shared" si="1" ref="E17:E25">((1000*0.04167)/($C$15*10*$C17))</f>
        <v>0.00520875</v>
      </c>
      <c r="F17" s="10">
        <f aca="true" t="shared" si="2" ref="F17:F25">((100*0.04167)/($C$15*10*$C17))</f>
        <v>0.000520875</v>
      </c>
      <c r="G17" s="9">
        <f>((G15-I15)*C17/100)+I15</f>
        <v>120</v>
      </c>
      <c r="J17" s="11"/>
      <c r="L17" s="60"/>
      <c r="M17" s="124"/>
      <c r="N17" s="124"/>
    </row>
    <row r="18" spans="1:14" ht="15">
      <c r="A18" s="132"/>
      <c r="B18" s="12" t="s">
        <v>23</v>
      </c>
      <c r="C18" s="9">
        <v>65</v>
      </c>
      <c r="D18" s="9">
        <f t="shared" si="0"/>
        <v>10.4</v>
      </c>
      <c r="E18" s="10">
        <f t="shared" si="1"/>
        <v>0.004006730769230769</v>
      </c>
      <c r="F18" s="10">
        <f t="shared" si="2"/>
        <v>0.0004006730769230769</v>
      </c>
      <c r="G18" s="9">
        <f>((G15-I15)*C18/100)+I15</f>
        <v>139.5</v>
      </c>
      <c r="H18" s="11"/>
      <c r="J18" s="11"/>
      <c r="L18" s="60"/>
      <c r="M18" s="124"/>
      <c r="N18" s="124"/>
    </row>
    <row r="19" spans="1:14" ht="13.5" customHeight="1">
      <c r="A19" s="132"/>
      <c r="B19" s="12" t="s">
        <v>24</v>
      </c>
      <c r="C19" s="9">
        <v>70</v>
      </c>
      <c r="D19" s="9">
        <f t="shared" si="0"/>
        <v>11.2</v>
      </c>
      <c r="E19" s="10">
        <f t="shared" si="1"/>
        <v>0.0037205357142857144</v>
      </c>
      <c r="F19" s="10">
        <f t="shared" si="2"/>
        <v>0.0003720535714285714</v>
      </c>
      <c r="G19" s="9">
        <f>((G15-I15)*C19/100)+I15</f>
        <v>146</v>
      </c>
      <c r="H19" s="11"/>
      <c r="J19" s="11"/>
      <c r="L19" s="60"/>
      <c r="M19" s="124"/>
      <c r="N19" s="124"/>
    </row>
    <row r="20" spans="1:14" ht="12" customHeight="1">
      <c r="A20" s="132"/>
      <c r="B20" s="12" t="s">
        <v>25</v>
      </c>
      <c r="C20" s="9">
        <v>76</v>
      </c>
      <c r="D20" s="9">
        <f t="shared" si="0"/>
        <v>12.16</v>
      </c>
      <c r="E20" s="10">
        <f t="shared" si="1"/>
        <v>0.003426809210526316</v>
      </c>
      <c r="F20" s="10">
        <f t="shared" si="2"/>
        <v>0.00034268092105263156</v>
      </c>
      <c r="G20" s="9">
        <f>((G15-I15)*C20/100)+I15</f>
        <v>153.8</v>
      </c>
      <c r="H20" s="11"/>
      <c r="L20" s="60"/>
      <c r="M20" s="124"/>
      <c r="N20" s="124"/>
    </row>
    <row r="21" spans="1:14" ht="13.5" customHeight="1">
      <c r="A21" s="132"/>
      <c r="B21" s="13" t="s">
        <v>26</v>
      </c>
      <c r="C21" s="9">
        <v>82</v>
      </c>
      <c r="D21" s="9">
        <f t="shared" si="0"/>
        <v>13.12</v>
      </c>
      <c r="E21" s="10">
        <f t="shared" si="1"/>
        <v>0.003176067073170732</v>
      </c>
      <c r="F21" s="10">
        <f t="shared" si="2"/>
        <v>0.00031760670731707314</v>
      </c>
      <c r="G21" s="9">
        <f>((G15-I15)*C21/100)+I15</f>
        <v>161.6</v>
      </c>
      <c r="H21" s="11"/>
      <c r="L21" s="60"/>
      <c r="M21" s="124"/>
      <c r="N21" s="124"/>
    </row>
    <row r="22" spans="1:14" ht="13.5" customHeight="1">
      <c r="A22" s="132"/>
      <c r="B22" s="129" t="s">
        <v>63</v>
      </c>
      <c r="C22" s="9">
        <v>95</v>
      </c>
      <c r="D22" s="9">
        <f t="shared" si="0"/>
        <v>15.2</v>
      </c>
      <c r="E22" s="10">
        <f t="shared" si="1"/>
        <v>0.002741447368421053</v>
      </c>
      <c r="F22" s="10">
        <f t="shared" si="2"/>
        <v>0.00027414473684210527</v>
      </c>
      <c r="G22" s="9">
        <f>((G15-I15)*C22/100)+I15</f>
        <v>178.5</v>
      </c>
      <c r="L22" s="60"/>
      <c r="M22" s="124"/>
      <c r="N22" s="124"/>
    </row>
    <row r="23" spans="1:7" ht="12" customHeight="1">
      <c r="A23" s="132"/>
      <c r="B23" s="129"/>
      <c r="C23" s="9">
        <v>100</v>
      </c>
      <c r="D23" s="9">
        <f t="shared" si="0"/>
        <v>16</v>
      </c>
      <c r="E23" s="10">
        <f t="shared" si="1"/>
        <v>0.002604375</v>
      </c>
      <c r="F23" s="10">
        <f t="shared" si="2"/>
        <v>0.0002604375</v>
      </c>
      <c r="G23" s="9">
        <f>((G15-I15)*C23/100)+I15</f>
        <v>185</v>
      </c>
    </row>
    <row r="24" spans="1:10" ht="14.25" customHeight="1">
      <c r="A24" s="128"/>
      <c r="B24" s="129" t="s">
        <v>64</v>
      </c>
      <c r="C24" s="9">
        <v>100</v>
      </c>
      <c r="D24" s="9">
        <f t="shared" si="0"/>
        <v>16</v>
      </c>
      <c r="E24" s="10">
        <f t="shared" si="1"/>
        <v>0.002604375</v>
      </c>
      <c r="F24" s="10">
        <f t="shared" si="2"/>
        <v>0.0002604375</v>
      </c>
      <c r="G24" s="9">
        <f>((G15-I15)*C24/100)+I15</f>
        <v>185</v>
      </c>
      <c r="I24" s="14"/>
      <c r="J24" s="11"/>
    </row>
    <row r="25" spans="1:11" ht="11.25" customHeight="1">
      <c r="A25" s="128"/>
      <c r="B25" s="129"/>
      <c r="C25" s="9">
        <v>105</v>
      </c>
      <c r="D25" s="9">
        <f t="shared" si="0"/>
        <v>16.8</v>
      </c>
      <c r="E25" s="10">
        <f t="shared" si="1"/>
        <v>0.002480357142857143</v>
      </c>
      <c r="F25" s="10">
        <f t="shared" si="2"/>
        <v>0.00024803571428571425</v>
      </c>
      <c r="G25" s="9" t="s">
        <v>27</v>
      </c>
      <c r="K25" s="15"/>
    </row>
    <row r="26" spans="2:5" ht="33.75" customHeight="1" thickBot="1">
      <c r="B26" s="78"/>
      <c r="C26" s="78"/>
      <c r="D26" s="78"/>
      <c r="E26" s="78"/>
    </row>
    <row r="27" spans="1:14" ht="13.5" customHeight="1">
      <c r="A27" s="16"/>
      <c r="B27" s="127" t="s">
        <v>28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</row>
    <row r="28" spans="1:14" ht="12.75" customHeight="1">
      <c r="A28" s="53" t="s">
        <v>17</v>
      </c>
      <c r="B28" s="51">
        <v>100</v>
      </c>
      <c r="C28" s="17">
        <v>250</v>
      </c>
      <c r="D28" s="17">
        <v>300</v>
      </c>
      <c r="E28" s="17">
        <v>400</v>
      </c>
      <c r="F28" s="17">
        <v>500</v>
      </c>
      <c r="G28" s="17">
        <v>600</v>
      </c>
      <c r="H28" s="17">
        <v>1000</v>
      </c>
      <c r="I28" s="17">
        <v>1100</v>
      </c>
      <c r="J28" s="17">
        <v>1500</v>
      </c>
      <c r="K28" s="17">
        <v>2000</v>
      </c>
      <c r="L28" s="18">
        <v>3000</v>
      </c>
      <c r="M28" s="17">
        <v>4000</v>
      </c>
      <c r="N28" s="18">
        <v>5000</v>
      </c>
    </row>
    <row r="29" spans="1:14" ht="13.5" customHeight="1">
      <c r="A29" s="54">
        <v>60</v>
      </c>
      <c r="B29" s="52">
        <f aca="true" t="shared" si="3" ref="B29:N36">((B$28*0.04167)/($C$15*10*$A29))</f>
        <v>0.0004340625</v>
      </c>
      <c r="C29" s="19">
        <f t="shared" si="3"/>
        <v>0.00108515625</v>
      </c>
      <c r="D29" s="19">
        <f t="shared" si="3"/>
        <v>0.0013021875</v>
      </c>
      <c r="E29" s="19">
        <f t="shared" si="3"/>
        <v>0.00173625</v>
      </c>
      <c r="F29" s="19">
        <f t="shared" si="3"/>
        <v>0.0021703125</v>
      </c>
      <c r="G29" s="19">
        <f t="shared" si="3"/>
        <v>0.002604375</v>
      </c>
      <c r="H29" s="19">
        <f t="shared" si="3"/>
        <v>0.004340625</v>
      </c>
      <c r="I29" s="19">
        <f t="shared" si="3"/>
        <v>0.004774687499999999</v>
      </c>
      <c r="J29" s="19">
        <f t="shared" si="3"/>
        <v>0.006510937499999999</v>
      </c>
      <c r="K29" s="19">
        <f t="shared" si="3"/>
        <v>0.00868125</v>
      </c>
      <c r="L29" s="19">
        <f t="shared" si="3"/>
        <v>0.013021874999999999</v>
      </c>
      <c r="M29" s="19">
        <f t="shared" si="3"/>
        <v>0.0173625</v>
      </c>
      <c r="N29" s="19">
        <f t="shared" si="3"/>
        <v>0.021703125</v>
      </c>
    </row>
    <row r="30" spans="1:14" ht="13.5" customHeight="1">
      <c r="A30" s="54">
        <v>72</v>
      </c>
      <c r="B30" s="52">
        <f t="shared" si="3"/>
        <v>0.00036171875</v>
      </c>
      <c r="C30" s="19">
        <f t="shared" si="3"/>
        <v>0.000904296875</v>
      </c>
      <c r="D30" s="19">
        <f t="shared" si="3"/>
        <v>0.00108515625</v>
      </c>
      <c r="E30" s="19">
        <f t="shared" si="3"/>
        <v>0.001446875</v>
      </c>
      <c r="F30" s="19">
        <f t="shared" si="3"/>
        <v>0.00180859375</v>
      </c>
      <c r="G30" s="19">
        <f t="shared" si="3"/>
        <v>0.0021703125</v>
      </c>
      <c r="H30" s="19">
        <f t="shared" si="3"/>
        <v>0.0036171875</v>
      </c>
      <c r="I30" s="19">
        <f t="shared" si="3"/>
        <v>0.00397890625</v>
      </c>
      <c r="J30" s="19">
        <f t="shared" si="3"/>
        <v>0.005425781249999999</v>
      </c>
      <c r="K30" s="19">
        <f t="shared" si="3"/>
        <v>0.007234375</v>
      </c>
      <c r="L30" s="19">
        <f t="shared" si="3"/>
        <v>0.010851562499999998</v>
      </c>
      <c r="M30" s="19">
        <f t="shared" si="3"/>
        <v>0.01446875</v>
      </c>
      <c r="N30" s="19">
        <f t="shared" si="3"/>
        <v>0.0180859375</v>
      </c>
    </row>
    <row r="31" spans="1:14" ht="13.5" customHeight="1">
      <c r="A31" s="54">
        <v>76</v>
      </c>
      <c r="B31" s="52">
        <f t="shared" si="3"/>
        <v>0.00034268092105263156</v>
      </c>
      <c r="C31" s="19">
        <f t="shared" si="3"/>
        <v>0.000856702302631579</v>
      </c>
      <c r="D31" s="19">
        <f t="shared" si="3"/>
        <v>0.0010280427631578948</v>
      </c>
      <c r="E31" s="19">
        <f t="shared" si="3"/>
        <v>0.0013707236842105263</v>
      </c>
      <c r="F31" s="19">
        <f t="shared" si="3"/>
        <v>0.001713404605263158</v>
      </c>
      <c r="G31" s="19">
        <f t="shared" si="3"/>
        <v>0.0020560855263157896</v>
      </c>
      <c r="H31" s="19">
        <f t="shared" si="3"/>
        <v>0.003426809210526316</v>
      </c>
      <c r="I31" s="19">
        <f t="shared" si="3"/>
        <v>0.003769490131578947</v>
      </c>
      <c r="J31" s="19">
        <f t="shared" si="3"/>
        <v>0.0051402138157894735</v>
      </c>
      <c r="K31" s="19">
        <f t="shared" si="3"/>
        <v>0.006853618421052632</v>
      </c>
      <c r="L31" s="19">
        <f t="shared" si="3"/>
        <v>0.010280427631578947</v>
      </c>
      <c r="M31" s="19">
        <f t="shared" si="3"/>
        <v>0.013707236842105263</v>
      </c>
      <c r="N31" s="19">
        <f t="shared" si="3"/>
        <v>0.01713404605263158</v>
      </c>
    </row>
    <row r="32" spans="1:14" ht="13.5" customHeight="1">
      <c r="A32" s="54">
        <v>82</v>
      </c>
      <c r="B32" s="52">
        <f t="shared" si="3"/>
        <v>0.00031760670731707314</v>
      </c>
      <c r="C32" s="19">
        <f t="shared" si="3"/>
        <v>0.000794016768292683</v>
      </c>
      <c r="D32" s="19">
        <f t="shared" si="3"/>
        <v>0.0009528201219512195</v>
      </c>
      <c r="E32" s="19">
        <f t="shared" si="3"/>
        <v>0.0012704268292682926</v>
      </c>
      <c r="F32" s="19">
        <f t="shared" si="3"/>
        <v>0.001588033536585366</v>
      </c>
      <c r="G32" s="19">
        <f t="shared" si="3"/>
        <v>0.001905640243902439</v>
      </c>
      <c r="H32" s="19">
        <f t="shared" si="3"/>
        <v>0.003176067073170732</v>
      </c>
      <c r="I32" s="19">
        <f t="shared" si="3"/>
        <v>0.0034936737804878047</v>
      </c>
      <c r="J32" s="19">
        <f t="shared" si="3"/>
        <v>0.0047641006097560975</v>
      </c>
      <c r="K32" s="19">
        <f t="shared" si="3"/>
        <v>0.006352134146341464</v>
      </c>
      <c r="L32" s="19">
        <f t="shared" si="3"/>
        <v>0.009528201219512195</v>
      </c>
      <c r="M32" s="19">
        <f t="shared" si="3"/>
        <v>0.012704268292682928</v>
      </c>
      <c r="N32" s="19">
        <f t="shared" si="3"/>
        <v>0.01588033536585366</v>
      </c>
    </row>
    <row r="33" spans="1:14" ht="13.5" customHeight="1">
      <c r="A33" s="54">
        <v>85</v>
      </c>
      <c r="B33" s="52">
        <f t="shared" si="3"/>
        <v>0.0003063970588235294</v>
      </c>
      <c r="C33" s="19">
        <f t="shared" si="3"/>
        <v>0.0007659926470588236</v>
      </c>
      <c r="D33" s="19">
        <f t="shared" si="3"/>
        <v>0.0009191911764705882</v>
      </c>
      <c r="E33" s="19">
        <f t="shared" si="3"/>
        <v>0.0012255882352941176</v>
      </c>
      <c r="F33" s="19">
        <f t="shared" si="3"/>
        <v>0.0015319852941176472</v>
      </c>
      <c r="G33" s="19">
        <f t="shared" si="3"/>
        <v>0.0018383823529411765</v>
      </c>
      <c r="H33" s="19">
        <f t="shared" si="3"/>
        <v>0.0030639705882352943</v>
      </c>
      <c r="I33" s="19">
        <f t="shared" si="3"/>
        <v>0.003370367647058823</v>
      </c>
      <c r="J33" s="19">
        <f t="shared" si="3"/>
        <v>0.004595955882352941</v>
      </c>
      <c r="K33" s="19">
        <f t="shared" si="3"/>
        <v>0.006127941176470589</v>
      </c>
      <c r="L33" s="19">
        <f t="shared" si="3"/>
        <v>0.009191911764705882</v>
      </c>
      <c r="M33" s="19">
        <f t="shared" si="3"/>
        <v>0.012255882352941177</v>
      </c>
      <c r="N33" s="19">
        <f t="shared" si="3"/>
        <v>0.01531985294117647</v>
      </c>
    </row>
    <row r="34" spans="1:14" ht="13.5" customHeight="1">
      <c r="A34" s="54">
        <v>90</v>
      </c>
      <c r="B34" s="52">
        <f t="shared" si="3"/>
        <v>0.000289375</v>
      </c>
      <c r="C34" s="19">
        <f t="shared" si="3"/>
        <v>0.0007234375</v>
      </c>
      <c r="D34" s="19">
        <f t="shared" si="3"/>
        <v>0.000868125</v>
      </c>
      <c r="E34" s="19">
        <f t="shared" si="3"/>
        <v>0.0011575</v>
      </c>
      <c r="F34" s="19">
        <f t="shared" si="3"/>
        <v>0.001446875</v>
      </c>
      <c r="G34" s="19">
        <f t="shared" si="3"/>
        <v>0.00173625</v>
      </c>
      <c r="H34" s="19">
        <f t="shared" si="3"/>
        <v>0.00289375</v>
      </c>
      <c r="I34" s="19">
        <f t="shared" si="3"/>
        <v>0.0031831249999999998</v>
      </c>
      <c r="J34" s="19">
        <f t="shared" si="3"/>
        <v>0.004340625</v>
      </c>
      <c r="K34" s="19">
        <f t="shared" si="3"/>
        <v>0.0057875</v>
      </c>
      <c r="L34" s="19">
        <f t="shared" si="3"/>
        <v>0.00868125</v>
      </c>
      <c r="M34" s="19">
        <f t="shared" si="3"/>
        <v>0.011575</v>
      </c>
      <c r="N34" s="19">
        <f t="shared" si="3"/>
        <v>0.014468749999999999</v>
      </c>
    </row>
    <row r="35" spans="1:14" ht="13.5" customHeight="1">
      <c r="A35" s="54">
        <v>95</v>
      </c>
      <c r="B35" s="52">
        <f t="shared" si="3"/>
        <v>0.00027414473684210527</v>
      </c>
      <c r="C35" s="19">
        <f t="shared" si="3"/>
        <v>0.0006853618421052632</v>
      </c>
      <c r="D35" s="19">
        <f t="shared" si="3"/>
        <v>0.0008224342105263157</v>
      </c>
      <c r="E35" s="19">
        <f t="shared" si="3"/>
        <v>0.001096578947368421</v>
      </c>
      <c r="F35" s="19">
        <f t="shared" si="3"/>
        <v>0.0013707236842105265</v>
      </c>
      <c r="G35" s="19">
        <f t="shared" si="3"/>
        <v>0.0016448684210526314</v>
      </c>
      <c r="H35" s="19">
        <f t="shared" si="3"/>
        <v>0.002741447368421053</v>
      </c>
      <c r="I35" s="19">
        <f t="shared" si="3"/>
        <v>0.0030155921052631577</v>
      </c>
      <c r="J35" s="19">
        <f t="shared" si="3"/>
        <v>0.004112171052631578</v>
      </c>
      <c r="K35" s="19">
        <f t="shared" si="3"/>
        <v>0.005482894736842106</v>
      </c>
      <c r="L35" s="19">
        <f t="shared" si="3"/>
        <v>0.008224342105263157</v>
      </c>
      <c r="M35" s="19">
        <f t="shared" si="3"/>
        <v>0.010965789473684212</v>
      </c>
      <c r="N35" s="19">
        <f t="shared" si="3"/>
        <v>0.013707236842105263</v>
      </c>
    </row>
    <row r="36" spans="1:14" ht="13.5" customHeight="1">
      <c r="A36" s="55">
        <v>100</v>
      </c>
      <c r="B36" s="52">
        <f t="shared" si="3"/>
        <v>0.0002604375</v>
      </c>
      <c r="C36" s="19">
        <f t="shared" si="3"/>
        <v>0.00065109375</v>
      </c>
      <c r="D36" s="19">
        <f t="shared" si="3"/>
        <v>0.0007813125</v>
      </c>
      <c r="E36" s="19">
        <f t="shared" si="3"/>
        <v>0.00104175</v>
      </c>
      <c r="F36" s="19">
        <f t="shared" si="3"/>
        <v>0.0013021875</v>
      </c>
      <c r="G36" s="19">
        <f t="shared" si="3"/>
        <v>0.001562625</v>
      </c>
      <c r="H36" s="19">
        <f t="shared" si="3"/>
        <v>0.002604375</v>
      </c>
      <c r="I36" s="19">
        <f t="shared" si="3"/>
        <v>0.0028648124999999997</v>
      </c>
      <c r="J36" s="19">
        <f t="shared" si="3"/>
        <v>0.0039065624999999994</v>
      </c>
      <c r="K36" s="19">
        <f t="shared" si="3"/>
        <v>0.00520875</v>
      </c>
      <c r="L36" s="19">
        <f t="shared" si="3"/>
        <v>0.007813124999999999</v>
      </c>
      <c r="M36" s="19">
        <f t="shared" si="3"/>
        <v>0.0104175</v>
      </c>
      <c r="N36" s="19">
        <f t="shared" si="3"/>
        <v>0.013021875</v>
      </c>
    </row>
    <row r="37" ht="27.75" customHeight="1" thickBot="1">
      <c r="D37" s="11"/>
    </row>
    <row r="38" spans="3:14" ht="13.5" customHeight="1" thickBot="1">
      <c r="C38" s="123" t="s">
        <v>29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</row>
    <row r="39" spans="1:14" ht="15.75" thickBot="1">
      <c r="A39" s="58" t="s">
        <v>17</v>
      </c>
      <c r="B39" s="56" t="s">
        <v>18</v>
      </c>
      <c r="C39" s="20">
        <v>0.5</v>
      </c>
      <c r="D39" s="21">
        <v>1</v>
      </c>
      <c r="E39" s="21">
        <v>2</v>
      </c>
      <c r="F39" s="21">
        <v>3</v>
      </c>
      <c r="G39" s="21">
        <v>4</v>
      </c>
      <c r="H39" s="21">
        <v>6</v>
      </c>
      <c r="I39" s="21">
        <v>8</v>
      </c>
      <c r="J39" s="21">
        <v>10</v>
      </c>
      <c r="K39" s="21">
        <v>12</v>
      </c>
      <c r="L39" s="21">
        <v>15</v>
      </c>
      <c r="M39" s="21">
        <v>20</v>
      </c>
      <c r="N39" s="22">
        <v>25</v>
      </c>
    </row>
    <row r="40" spans="1:14" ht="13.5" customHeight="1">
      <c r="A40" s="57">
        <v>50</v>
      </c>
      <c r="B40" s="23">
        <f aca="true" t="shared" si="4" ref="B40:B48">$C$15*$A40/100</f>
        <v>8</v>
      </c>
      <c r="C40" s="24">
        <f aca="true" t="shared" si="5" ref="C40:C48">$B40*1000/60*C$39</f>
        <v>66.66666666666667</v>
      </c>
      <c r="D40" s="25">
        <f aca="true" t="shared" si="6" ref="D40:N40">$B40*1000/60*D39</f>
        <v>133.33333333333334</v>
      </c>
      <c r="E40" s="25">
        <f t="shared" si="6"/>
        <v>266.6666666666667</v>
      </c>
      <c r="F40" s="25">
        <f t="shared" si="6"/>
        <v>400</v>
      </c>
      <c r="G40" s="25">
        <f t="shared" si="6"/>
        <v>533.3333333333334</v>
      </c>
      <c r="H40" s="25">
        <f t="shared" si="6"/>
        <v>800</v>
      </c>
      <c r="I40" s="25">
        <f t="shared" si="6"/>
        <v>1066.6666666666667</v>
      </c>
      <c r="J40" s="25">
        <f t="shared" si="6"/>
        <v>1333.3333333333335</v>
      </c>
      <c r="K40" s="25">
        <f t="shared" si="6"/>
        <v>1600</v>
      </c>
      <c r="L40" s="25">
        <f t="shared" si="6"/>
        <v>2000.0000000000002</v>
      </c>
      <c r="M40" s="25">
        <f t="shared" si="6"/>
        <v>2666.666666666667</v>
      </c>
      <c r="N40" s="26">
        <f t="shared" si="6"/>
        <v>3333.3333333333335</v>
      </c>
    </row>
    <row r="41" spans="1:14" ht="13.5" customHeight="1">
      <c r="A41" s="27">
        <v>65</v>
      </c>
      <c r="B41" s="28">
        <f t="shared" si="4"/>
        <v>10.4</v>
      </c>
      <c r="C41" s="29">
        <f t="shared" si="5"/>
        <v>86.66666666666667</v>
      </c>
      <c r="D41" s="30">
        <f aca="true" t="shared" si="7" ref="D41:D48">$B41*1000/60*D$39</f>
        <v>173.33333333333334</v>
      </c>
      <c r="E41" s="30">
        <f aca="true" t="shared" si="8" ref="E41:E48">$B41*1000/60*E$39</f>
        <v>346.6666666666667</v>
      </c>
      <c r="F41" s="30">
        <f aca="true" t="shared" si="9" ref="F41:F48">$B41*1000/60*F$39</f>
        <v>520</v>
      </c>
      <c r="G41" s="30">
        <f aca="true" t="shared" si="10" ref="G41:G48">$B41*1000/60*G$39</f>
        <v>693.3333333333334</v>
      </c>
      <c r="H41" s="30">
        <f aca="true" t="shared" si="11" ref="H41:H48">$B41*1000/60*H$39</f>
        <v>1040</v>
      </c>
      <c r="I41" s="30">
        <f aca="true" t="shared" si="12" ref="I41:I48">$B41*1000/60*I$39</f>
        <v>1386.6666666666667</v>
      </c>
      <c r="J41" s="30">
        <f aca="true" t="shared" si="13" ref="J41:J48">$B41*1000/60*J$39</f>
        <v>1733.3333333333335</v>
      </c>
      <c r="K41" s="30">
        <f aca="true" t="shared" si="14" ref="K41:K48">$B41*1000/60*K$39</f>
        <v>2080</v>
      </c>
      <c r="L41" s="30">
        <f aca="true" t="shared" si="15" ref="L41:L48">$B41*1000/60*L$39</f>
        <v>2600</v>
      </c>
      <c r="M41" s="30">
        <f aca="true" t="shared" si="16" ref="M41:M48">$B41*1000/60*M$39</f>
        <v>3466.666666666667</v>
      </c>
      <c r="N41" s="31">
        <f aca="true" t="shared" si="17" ref="N41:N48">$B41*1000/60*N$39</f>
        <v>4333.333333333334</v>
      </c>
    </row>
    <row r="42" spans="1:14" ht="13.5" customHeight="1">
      <c r="A42" s="27">
        <v>70</v>
      </c>
      <c r="B42" s="28">
        <f t="shared" si="4"/>
        <v>11.2</v>
      </c>
      <c r="C42" s="29">
        <f t="shared" si="5"/>
        <v>93.33333333333333</v>
      </c>
      <c r="D42" s="30">
        <f t="shared" si="7"/>
        <v>186.66666666666666</v>
      </c>
      <c r="E42" s="30">
        <f t="shared" si="8"/>
        <v>373.3333333333333</v>
      </c>
      <c r="F42" s="30">
        <f t="shared" si="9"/>
        <v>560</v>
      </c>
      <c r="G42" s="30">
        <f t="shared" si="10"/>
        <v>746.6666666666666</v>
      </c>
      <c r="H42" s="30">
        <f t="shared" si="11"/>
        <v>1120</v>
      </c>
      <c r="I42" s="30">
        <f t="shared" si="12"/>
        <v>1493.3333333333333</v>
      </c>
      <c r="J42" s="30">
        <f t="shared" si="13"/>
        <v>1866.6666666666665</v>
      </c>
      <c r="K42" s="30">
        <f t="shared" si="14"/>
        <v>2240</v>
      </c>
      <c r="L42" s="30">
        <f t="shared" si="15"/>
        <v>2800</v>
      </c>
      <c r="M42" s="30">
        <f t="shared" si="16"/>
        <v>3733.333333333333</v>
      </c>
      <c r="N42" s="31">
        <f t="shared" si="17"/>
        <v>4666.666666666666</v>
      </c>
    </row>
    <row r="43" spans="1:14" ht="13.5" customHeight="1">
      <c r="A43" s="27">
        <v>76</v>
      </c>
      <c r="B43" s="28">
        <f t="shared" si="4"/>
        <v>12.16</v>
      </c>
      <c r="C43" s="29">
        <f t="shared" si="5"/>
        <v>101.33333333333333</v>
      </c>
      <c r="D43" s="30">
        <f t="shared" si="7"/>
        <v>202.66666666666666</v>
      </c>
      <c r="E43" s="30">
        <f t="shared" si="8"/>
        <v>405.3333333333333</v>
      </c>
      <c r="F43" s="30">
        <f t="shared" si="9"/>
        <v>608</v>
      </c>
      <c r="G43" s="30">
        <f t="shared" si="10"/>
        <v>810.6666666666666</v>
      </c>
      <c r="H43" s="30">
        <f t="shared" si="11"/>
        <v>1216</v>
      </c>
      <c r="I43" s="30">
        <f t="shared" si="12"/>
        <v>1621.3333333333333</v>
      </c>
      <c r="J43" s="30">
        <f t="shared" si="13"/>
        <v>2026.6666666666665</v>
      </c>
      <c r="K43" s="30">
        <f t="shared" si="14"/>
        <v>2432</v>
      </c>
      <c r="L43" s="30">
        <f t="shared" si="15"/>
        <v>3040</v>
      </c>
      <c r="M43" s="30">
        <f t="shared" si="16"/>
        <v>4053.333333333333</v>
      </c>
      <c r="N43" s="31">
        <f t="shared" si="17"/>
        <v>5066.666666666666</v>
      </c>
    </row>
    <row r="44" spans="1:14" ht="13.5" customHeight="1">
      <c r="A44" s="27">
        <v>82</v>
      </c>
      <c r="B44" s="28">
        <f t="shared" si="4"/>
        <v>13.12</v>
      </c>
      <c r="C44" s="29">
        <f t="shared" si="5"/>
        <v>109.33333333333333</v>
      </c>
      <c r="D44" s="30">
        <f t="shared" si="7"/>
        <v>218.66666666666666</v>
      </c>
      <c r="E44" s="30">
        <f t="shared" si="8"/>
        <v>437.3333333333333</v>
      </c>
      <c r="F44" s="30">
        <f t="shared" si="9"/>
        <v>656</v>
      </c>
      <c r="G44" s="30">
        <f t="shared" si="10"/>
        <v>874.6666666666666</v>
      </c>
      <c r="H44" s="30">
        <f t="shared" si="11"/>
        <v>1312</v>
      </c>
      <c r="I44" s="30">
        <f t="shared" si="12"/>
        <v>1749.3333333333333</v>
      </c>
      <c r="J44" s="30">
        <f t="shared" si="13"/>
        <v>2186.6666666666665</v>
      </c>
      <c r="K44" s="30">
        <f t="shared" si="14"/>
        <v>2624</v>
      </c>
      <c r="L44" s="30">
        <f t="shared" si="15"/>
        <v>3280</v>
      </c>
      <c r="M44" s="30">
        <f t="shared" si="16"/>
        <v>4373.333333333333</v>
      </c>
      <c r="N44" s="31">
        <f t="shared" si="17"/>
        <v>5466.666666666666</v>
      </c>
    </row>
    <row r="45" spans="1:14" ht="13.5" customHeight="1">
      <c r="A45" s="27">
        <v>85</v>
      </c>
      <c r="B45" s="28">
        <f t="shared" si="4"/>
        <v>13.6</v>
      </c>
      <c r="C45" s="29">
        <f t="shared" si="5"/>
        <v>113.33333333333333</v>
      </c>
      <c r="D45" s="30">
        <f t="shared" si="7"/>
        <v>226.66666666666666</v>
      </c>
      <c r="E45" s="30">
        <f t="shared" si="8"/>
        <v>453.3333333333333</v>
      </c>
      <c r="F45" s="30">
        <f t="shared" si="9"/>
        <v>680</v>
      </c>
      <c r="G45" s="30">
        <f t="shared" si="10"/>
        <v>906.6666666666666</v>
      </c>
      <c r="H45" s="30">
        <f t="shared" si="11"/>
        <v>1360</v>
      </c>
      <c r="I45" s="30">
        <f t="shared" si="12"/>
        <v>1813.3333333333333</v>
      </c>
      <c r="J45" s="30">
        <f t="shared" si="13"/>
        <v>2266.6666666666665</v>
      </c>
      <c r="K45" s="30">
        <f t="shared" si="14"/>
        <v>2720</v>
      </c>
      <c r="L45" s="30">
        <f t="shared" si="15"/>
        <v>3400</v>
      </c>
      <c r="M45" s="30">
        <f t="shared" si="16"/>
        <v>4533.333333333333</v>
      </c>
      <c r="N45" s="31">
        <f t="shared" si="17"/>
        <v>5666.666666666666</v>
      </c>
    </row>
    <row r="46" spans="1:14" ht="13.5" customHeight="1">
      <c r="A46" s="27">
        <v>90</v>
      </c>
      <c r="B46" s="28">
        <f t="shared" si="4"/>
        <v>14.4</v>
      </c>
      <c r="C46" s="29">
        <f t="shared" si="5"/>
        <v>120</v>
      </c>
      <c r="D46" s="30">
        <f t="shared" si="7"/>
        <v>240</v>
      </c>
      <c r="E46" s="30">
        <f t="shared" si="8"/>
        <v>480</v>
      </c>
      <c r="F46" s="30">
        <f t="shared" si="9"/>
        <v>720</v>
      </c>
      <c r="G46" s="30">
        <f t="shared" si="10"/>
        <v>960</v>
      </c>
      <c r="H46" s="30">
        <f t="shared" si="11"/>
        <v>1440</v>
      </c>
      <c r="I46" s="30">
        <f t="shared" si="12"/>
        <v>1920</v>
      </c>
      <c r="J46" s="30">
        <f t="shared" si="13"/>
        <v>2400</v>
      </c>
      <c r="K46" s="30">
        <f t="shared" si="14"/>
        <v>2880</v>
      </c>
      <c r="L46" s="30">
        <f t="shared" si="15"/>
        <v>3600</v>
      </c>
      <c r="M46" s="30">
        <f t="shared" si="16"/>
        <v>4800</v>
      </c>
      <c r="N46" s="31">
        <f t="shared" si="17"/>
        <v>6000</v>
      </c>
    </row>
    <row r="47" spans="1:14" ht="13.5" customHeight="1">
      <c r="A47" s="27">
        <v>95</v>
      </c>
      <c r="B47" s="28">
        <f t="shared" si="4"/>
        <v>15.2</v>
      </c>
      <c r="C47" s="29">
        <f t="shared" si="5"/>
        <v>126.66666666666667</v>
      </c>
      <c r="D47" s="30">
        <f t="shared" si="7"/>
        <v>253.33333333333334</v>
      </c>
      <c r="E47" s="30">
        <f t="shared" si="8"/>
        <v>506.6666666666667</v>
      </c>
      <c r="F47" s="30">
        <f t="shared" si="9"/>
        <v>760</v>
      </c>
      <c r="G47" s="30">
        <f t="shared" si="10"/>
        <v>1013.3333333333334</v>
      </c>
      <c r="H47" s="30">
        <f t="shared" si="11"/>
        <v>1520</v>
      </c>
      <c r="I47" s="30">
        <f t="shared" si="12"/>
        <v>2026.6666666666667</v>
      </c>
      <c r="J47" s="30">
        <f t="shared" si="13"/>
        <v>2533.3333333333335</v>
      </c>
      <c r="K47" s="30">
        <f t="shared" si="14"/>
        <v>3040</v>
      </c>
      <c r="L47" s="30">
        <f t="shared" si="15"/>
        <v>3800</v>
      </c>
      <c r="M47" s="30">
        <f t="shared" si="16"/>
        <v>5066.666666666667</v>
      </c>
      <c r="N47" s="31">
        <f t="shared" si="17"/>
        <v>6333.333333333334</v>
      </c>
    </row>
    <row r="48" spans="1:14" ht="13.5" customHeight="1" thickBot="1">
      <c r="A48" s="32">
        <v>100</v>
      </c>
      <c r="B48" s="33">
        <f t="shared" si="4"/>
        <v>16</v>
      </c>
      <c r="C48" s="34">
        <f t="shared" si="5"/>
        <v>133.33333333333334</v>
      </c>
      <c r="D48" s="35">
        <f t="shared" si="7"/>
        <v>266.6666666666667</v>
      </c>
      <c r="E48" s="35">
        <f t="shared" si="8"/>
        <v>533.3333333333334</v>
      </c>
      <c r="F48" s="35">
        <f t="shared" si="9"/>
        <v>800</v>
      </c>
      <c r="G48" s="35">
        <f t="shared" si="10"/>
        <v>1066.6666666666667</v>
      </c>
      <c r="H48" s="35">
        <f t="shared" si="11"/>
        <v>1600</v>
      </c>
      <c r="I48" s="35">
        <f t="shared" si="12"/>
        <v>2133.3333333333335</v>
      </c>
      <c r="J48" s="35">
        <f t="shared" si="13"/>
        <v>2666.666666666667</v>
      </c>
      <c r="K48" s="35">
        <f t="shared" si="14"/>
        <v>3200</v>
      </c>
      <c r="L48" s="35">
        <f t="shared" si="15"/>
        <v>4000.0000000000005</v>
      </c>
      <c r="M48" s="35">
        <f t="shared" si="16"/>
        <v>5333.333333333334</v>
      </c>
      <c r="N48" s="36">
        <f t="shared" si="17"/>
        <v>6666.666666666667</v>
      </c>
    </row>
    <row r="49" ht="15">
      <c r="O49" s="80"/>
    </row>
  </sheetData>
  <sheetProtection selectLockedCells="1" selectUnlockedCells="1"/>
  <mergeCells count="47">
    <mergeCell ref="C4:D7"/>
    <mergeCell ref="C8:D11"/>
    <mergeCell ref="A1:M1"/>
    <mergeCell ref="A17:A20"/>
    <mergeCell ref="L15:N15"/>
    <mergeCell ref="M16:N16"/>
    <mergeCell ref="M17:N17"/>
    <mergeCell ref="M18:N18"/>
    <mergeCell ref="M19:N19"/>
    <mergeCell ref="I10:J10"/>
    <mergeCell ref="I11:J11"/>
    <mergeCell ref="I12:J12"/>
    <mergeCell ref="A21:A23"/>
    <mergeCell ref="B22:B23"/>
    <mergeCell ref="H14:M14"/>
    <mergeCell ref="B14:G14"/>
    <mergeCell ref="E12:F12"/>
    <mergeCell ref="A24:A25"/>
    <mergeCell ref="B24:B25"/>
    <mergeCell ref="M20:N20"/>
    <mergeCell ref="L6:M6"/>
    <mergeCell ref="L7:M7"/>
    <mergeCell ref="I7:J7"/>
    <mergeCell ref="I8:J8"/>
    <mergeCell ref="L8:M8"/>
    <mergeCell ref="I13:J13"/>
    <mergeCell ref="I6:J6"/>
    <mergeCell ref="C38:N38"/>
    <mergeCell ref="M21:N21"/>
    <mergeCell ref="M22:N22"/>
    <mergeCell ref="L9:M9"/>
    <mergeCell ref="L10:M10"/>
    <mergeCell ref="L11:M11"/>
    <mergeCell ref="L12:M12"/>
    <mergeCell ref="L13:M13"/>
    <mergeCell ref="B27:N27"/>
    <mergeCell ref="I9:J9"/>
    <mergeCell ref="A2:M2"/>
    <mergeCell ref="H4:J4"/>
    <mergeCell ref="I5:J5"/>
    <mergeCell ref="C3:F3"/>
    <mergeCell ref="C12:D12"/>
    <mergeCell ref="E8:F11"/>
    <mergeCell ref="E4:F7"/>
    <mergeCell ref="K4:M4"/>
    <mergeCell ref="L5:M5"/>
    <mergeCell ref="H3:M3"/>
  </mergeCells>
  <printOptions/>
  <pageMargins left="0.4330708661417323" right="0.07874015748031496" top="0.35433070866141736" bottom="0.4724409448818898" header="0.5905511811023623" footer="0.1968503937007874"/>
  <pageSetup fitToWidth="0" horizontalDpi="600" verticalDpi="600" orientation="landscape" paperSize="9" r:id="rId2"/>
  <headerFooter alignWithMargins="0">
    <oddFooter>&amp;CGilles AA - Sept 2020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A1" sqref="A1:Q1"/>
    </sheetView>
  </sheetViews>
  <sheetFormatPr defaultColWidth="11.57421875" defaultRowHeight="15"/>
  <cols>
    <col min="1" max="1" width="11.140625" style="0" customWidth="1"/>
    <col min="2" max="2" width="4.8515625" style="0" customWidth="1"/>
    <col min="3" max="3" width="6.28125" style="0" customWidth="1"/>
    <col min="4" max="4" width="3.7109375" style="0" customWidth="1"/>
    <col min="5" max="5" width="11.7109375" style="0" customWidth="1"/>
    <col min="6" max="6" width="4.8515625" style="0" customWidth="1"/>
    <col min="7" max="7" width="5.8515625" style="0" customWidth="1"/>
    <col min="8" max="8" width="11.57421875" style="0" customWidth="1"/>
    <col min="9" max="9" width="11.7109375" style="0" customWidth="1"/>
    <col min="10" max="10" width="4.7109375" style="0" customWidth="1"/>
    <col min="11" max="11" width="6.140625" style="0" customWidth="1"/>
    <col min="12" max="12" width="11.57421875" style="0" customWidth="1"/>
    <col min="13" max="13" width="11.7109375" style="0" customWidth="1"/>
    <col min="14" max="15" width="11.57421875" style="0" customWidth="1"/>
    <col min="16" max="16" width="7.28125" style="0" customWidth="1"/>
    <col min="17" max="17" width="0.13671875" style="0" customWidth="1"/>
  </cols>
  <sheetData>
    <row r="1" spans="1:17" ht="15.75" customHeight="1">
      <c r="A1" s="181" t="s">
        <v>83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/>
    </row>
    <row r="2" spans="1:17" ht="15.75" customHeight="1">
      <c r="A2" s="37" t="s">
        <v>30</v>
      </c>
      <c r="B2" s="172" t="s">
        <v>31</v>
      </c>
      <c r="C2" s="172"/>
      <c r="D2" s="172"/>
      <c r="E2" s="172"/>
      <c r="F2" s="172" t="s">
        <v>32</v>
      </c>
      <c r="G2" s="172"/>
      <c r="H2" s="172"/>
      <c r="I2" s="172"/>
      <c r="J2" s="172" t="s">
        <v>33</v>
      </c>
      <c r="K2" s="172"/>
      <c r="L2" s="172"/>
      <c r="M2" s="172"/>
      <c r="N2" s="172" t="s">
        <v>34</v>
      </c>
      <c r="O2" s="172"/>
      <c r="P2" s="172"/>
      <c r="Q2" s="172"/>
    </row>
    <row r="3" spans="1:17" ht="14.25" customHeight="1">
      <c r="A3" s="38" t="s">
        <v>2</v>
      </c>
      <c r="B3" s="170" t="s">
        <v>35</v>
      </c>
      <c r="C3" s="170"/>
      <c r="D3" s="170"/>
      <c r="E3" s="170"/>
      <c r="F3" s="170" t="s">
        <v>82</v>
      </c>
      <c r="G3" s="170"/>
      <c r="H3" s="170"/>
      <c r="I3" s="170"/>
      <c r="J3" s="170" t="s">
        <v>36</v>
      </c>
      <c r="K3" s="170"/>
      <c r="L3" s="170"/>
      <c r="M3" s="170"/>
      <c r="N3" s="170" t="s">
        <v>84</v>
      </c>
      <c r="O3" s="170"/>
      <c r="P3" s="170"/>
      <c r="Q3" s="170"/>
    </row>
    <row r="4" spans="1:17" ht="15" customHeight="1">
      <c r="A4" s="148" t="s">
        <v>38</v>
      </c>
      <c r="B4" s="170" t="s">
        <v>39</v>
      </c>
      <c r="C4" s="170"/>
      <c r="D4" s="170"/>
      <c r="E4" s="170"/>
      <c r="F4" s="170" t="s">
        <v>110</v>
      </c>
      <c r="G4" s="170"/>
      <c r="H4" s="170"/>
      <c r="I4" s="170"/>
      <c r="J4" s="170" t="s">
        <v>92</v>
      </c>
      <c r="K4" s="170"/>
      <c r="L4" s="170"/>
      <c r="M4" s="170"/>
      <c r="N4" s="170" t="s">
        <v>102</v>
      </c>
      <c r="O4" s="170"/>
      <c r="P4" s="170"/>
      <c r="Q4" s="170"/>
    </row>
    <row r="5" spans="1:17" ht="51.75" customHeight="1">
      <c r="A5" s="148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ht="15" customHeight="1">
      <c r="A6" s="3" t="s">
        <v>40</v>
      </c>
      <c r="B6" s="186"/>
      <c r="C6" s="186"/>
      <c r="D6" s="169">
        <v>0.027777777777777776</v>
      </c>
      <c r="E6" s="169"/>
      <c r="F6" s="170"/>
      <c r="G6" s="170"/>
      <c r="H6" s="169">
        <v>0.041666666666666664</v>
      </c>
      <c r="I6" s="169"/>
      <c r="J6" s="170"/>
      <c r="K6" s="170"/>
      <c r="L6" s="169">
        <v>0.03125</v>
      </c>
      <c r="M6" s="169"/>
      <c r="N6" s="5"/>
      <c r="O6" s="184">
        <v>0.04861111111111111</v>
      </c>
      <c r="P6" s="184"/>
      <c r="Q6" s="39"/>
    </row>
    <row r="7" spans="1:17" ht="15" customHeight="1">
      <c r="A7" s="3" t="s">
        <v>41</v>
      </c>
      <c r="B7" s="5">
        <f>B6+F6+J6+N6</f>
        <v>0</v>
      </c>
      <c r="C7" s="6">
        <f>D6+H6+L6+O6</f>
        <v>0.14930555555555555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</row>
    <row r="8" spans="1:17" ht="15.75" customHeight="1">
      <c r="A8" s="167" t="s">
        <v>85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</row>
    <row r="9" spans="1:17" ht="15" customHeight="1">
      <c r="A9" s="37" t="s">
        <v>30</v>
      </c>
      <c r="B9" s="185" t="s">
        <v>31</v>
      </c>
      <c r="C9" s="185"/>
      <c r="D9" s="185"/>
      <c r="E9" s="185"/>
      <c r="F9" s="185" t="s">
        <v>32</v>
      </c>
      <c r="G9" s="185"/>
      <c r="H9" s="185"/>
      <c r="I9" s="185"/>
      <c r="J9" s="185" t="s">
        <v>33</v>
      </c>
      <c r="K9" s="185"/>
      <c r="L9" s="185"/>
      <c r="M9" s="185"/>
      <c r="N9" s="185" t="s">
        <v>34</v>
      </c>
      <c r="O9" s="185"/>
      <c r="P9" s="185"/>
      <c r="Q9" s="185"/>
    </row>
    <row r="10" spans="1:17" ht="15" customHeight="1">
      <c r="A10" s="38" t="s">
        <v>2</v>
      </c>
      <c r="B10" s="170" t="s">
        <v>35</v>
      </c>
      <c r="C10" s="170"/>
      <c r="D10" s="170"/>
      <c r="E10" s="170"/>
      <c r="F10" s="170" t="s">
        <v>82</v>
      </c>
      <c r="G10" s="170"/>
      <c r="H10" s="170"/>
      <c r="I10" s="170"/>
      <c r="J10" s="170" t="s">
        <v>36</v>
      </c>
      <c r="K10" s="170"/>
      <c r="L10" s="170"/>
      <c r="M10" s="170"/>
      <c r="N10" s="170" t="s">
        <v>89</v>
      </c>
      <c r="O10" s="170"/>
      <c r="P10" s="170"/>
      <c r="Q10" s="170"/>
    </row>
    <row r="11" spans="1:17" ht="15" customHeight="1">
      <c r="A11" s="148" t="s">
        <v>38</v>
      </c>
      <c r="B11" s="170" t="s">
        <v>47</v>
      </c>
      <c r="C11" s="170"/>
      <c r="D11" s="170"/>
      <c r="E11" s="170"/>
      <c r="F11" s="170" t="s">
        <v>111</v>
      </c>
      <c r="G11" s="170"/>
      <c r="H11" s="170"/>
      <c r="I11" s="170"/>
      <c r="J11" s="170" t="s">
        <v>91</v>
      </c>
      <c r="K11" s="170"/>
      <c r="L11" s="170"/>
      <c r="M11" s="170"/>
      <c r="N11" s="170" t="s">
        <v>103</v>
      </c>
      <c r="O11" s="170"/>
      <c r="P11" s="170"/>
      <c r="Q11" s="170"/>
    </row>
    <row r="12" spans="1:17" ht="51" customHeight="1">
      <c r="A12" s="148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7" ht="15">
      <c r="A13" s="3" t="s">
        <v>40</v>
      </c>
      <c r="B13" s="186"/>
      <c r="C13" s="186"/>
      <c r="D13" s="169">
        <v>0.03125</v>
      </c>
      <c r="E13" s="169"/>
      <c r="F13" s="170"/>
      <c r="G13" s="170"/>
      <c r="H13" s="169">
        <v>0.041666666666666664</v>
      </c>
      <c r="I13" s="169"/>
      <c r="J13" s="170"/>
      <c r="K13" s="170"/>
      <c r="L13" s="169">
        <v>0.034722222222222224</v>
      </c>
      <c r="M13" s="169"/>
      <c r="N13" s="5"/>
      <c r="O13" s="184">
        <v>0.05555555555555555</v>
      </c>
      <c r="P13" s="184"/>
      <c r="Q13" s="39"/>
    </row>
    <row r="14" spans="1:17" ht="15">
      <c r="A14" s="3" t="s">
        <v>41</v>
      </c>
      <c r="B14" s="5">
        <f>B13+F13+J13+N13</f>
        <v>0</v>
      </c>
      <c r="C14" s="6">
        <f>D13+H13+L13+O13</f>
        <v>0.16319444444444442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</row>
    <row r="15" spans="1:17" ht="15.75" customHeight="1">
      <c r="A15" s="167" t="s">
        <v>86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</row>
    <row r="16" spans="1:17" ht="15" customHeight="1">
      <c r="A16" s="37" t="s">
        <v>30</v>
      </c>
      <c r="B16" s="185" t="s">
        <v>31</v>
      </c>
      <c r="C16" s="185"/>
      <c r="D16" s="185"/>
      <c r="E16" s="185"/>
      <c r="F16" s="185" t="s">
        <v>32</v>
      </c>
      <c r="G16" s="185"/>
      <c r="H16" s="185"/>
      <c r="I16" s="185"/>
      <c r="J16" s="185" t="s">
        <v>33</v>
      </c>
      <c r="K16" s="185"/>
      <c r="L16" s="185"/>
      <c r="M16" s="185"/>
      <c r="N16" s="185" t="s">
        <v>34</v>
      </c>
      <c r="O16" s="185"/>
      <c r="P16" s="185"/>
      <c r="Q16" s="185"/>
    </row>
    <row r="17" spans="1:17" ht="15" customHeight="1">
      <c r="A17" s="38" t="s">
        <v>2</v>
      </c>
      <c r="B17" s="170" t="s">
        <v>35</v>
      </c>
      <c r="C17" s="170"/>
      <c r="D17" s="170"/>
      <c r="E17" s="170"/>
      <c r="F17" s="170" t="s">
        <v>88</v>
      </c>
      <c r="G17" s="170"/>
      <c r="H17" s="170"/>
      <c r="I17" s="170"/>
      <c r="J17" s="170" t="s">
        <v>36</v>
      </c>
      <c r="K17" s="170"/>
      <c r="L17" s="170"/>
      <c r="M17" s="170"/>
      <c r="N17" s="170" t="s">
        <v>37</v>
      </c>
      <c r="O17" s="170"/>
      <c r="P17" s="170"/>
      <c r="Q17" s="170"/>
    </row>
    <row r="18" spans="1:17" ht="15" customHeight="1">
      <c r="A18" s="148" t="s">
        <v>38</v>
      </c>
      <c r="B18" s="170" t="s">
        <v>47</v>
      </c>
      <c r="C18" s="170"/>
      <c r="D18" s="170"/>
      <c r="E18" s="170"/>
      <c r="F18" s="170" t="s">
        <v>112</v>
      </c>
      <c r="G18" s="170"/>
      <c r="H18" s="170"/>
      <c r="I18" s="170"/>
      <c r="J18" s="170" t="s">
        <v>93</v>
      </c>
      <c r="K18" s="170"/>
      <c r="L18" s="170"/>
      <c r="M18" s="170"/>
      <c r="N18" s="170" t="s">
        <v>146</v>
      </c>
      <c r="O18" s="170"/>
      <c r="P18" s="170"/>
      <c r="Q18" s="170"/>
    </row>
    <row r="19" spans="1:17" ht="51" customHeight="1">
      <c r="A19" s="148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1:17" ht="15">
      <c r="A20" s="67" t="s">
        <v>40</v>
      </c>
      <c r="B20" s="175"/>
      <c r="C20" s="175"/>
      <c r="D20" s="177">
        <v>0.03125</v>
      </c>
      <c r="E20" s="177"/>
      <c r="F20" s="176"/>
      <c r="G20" s="176"/>
      <c r="H20" s="177">
        <v>0.041666666666666664</v>
      </c>
      <c r="I20" s="177"/>
      <c r="J20" s="176"/>
      <c r="K20" s="176"/>
      <c r="L20" s="177">
        <v>0.03819444444444444</v>
      </c>
      <c r="M20" s="177"/>
      <c r="N20" s="68"/>
      <c r="O20" s="178">
        <v>0.05902777777777778</v>
      </c>
      <c r="P20" s="178"/>
      <c r="Q20" s="70"/>
    </row>
    <row r="21" spans="1:17" ht="15">
      <c r="A21" s="71" t="s">
        <v>41</v>
      </c>
      <c r="B21" s="72">
        <f>B20+F20+J20+N20</f>
        <v>0</v>
      </c>
      <c r="C21" s="73">
        <f>D20+H20+L20+O20</f>
        <v>0.1701388888888889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</row>
    <row r="22" spans="1:17" ht="15.75" customHeight="1">
      <c r="A22" s="181" t="s">
        <v>87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3"/>
    </row>
    <row r="23" spans="1:17" ht="15" customHeight="1">
      <c r="A23" s="37" t="s">
        <v>30</v>
      </c>
      <c r="B23" s="172" t="s">
        <v>31</v>
      </c>
      <c r="C23" s="172"/>
      <c r="D23" s="172"/>
      <c r="E23" s="172"/>
      <c r="F23" s="172" t="s">
        <v>32</v>
      </c>
      <c r="G23" s="172"/>
      <c r="H23" s="172"/>
      <c r="I23" s="172"/>
      <c r="J23" s="172" t="s">
        <v>33</v>
      </c>
      <c r="K23" s="172"/>
      <c r="L23" s="172"/>
      <c r="M23" s="172"/>
      <c r="N23" s="173"/>
      <c r="O23" s="173"/>
      <c r="P23" s="173"/>
      <c r="Q23" s="173"/>
    </row>
    <row r="24" spans="1:17" ht="15" customHeight="1">
      <c r="A24" s="38" t="s">
        <v>2</v>
      </c>
      <c r="B24" s="170" t="s">
        <v>35</v>
      </c>
      <c r="C24" s="170"/>
      <c r="D24" s="170"/>
      <c r="E24" s="170"/>
      <c r="F24" s="170" t="s">
        <v>90</v>
      </c>
      <c r="G24" s="170"/>
      <c r="H24" s="170"/>
      <c r="I24" s="170"/>
      <c r="J24" s="170" t="s">
        <v>42</v>
      </c>
      <c r="K24" s="170"/>
      <c r="L24" s="170"/>
      <c r="M24" s="170"/>
      <c r="N24" s="174"/>
      <c r="O24" s="174"/>
      <c r="P24" s="174"/>
      <c r="Q24" s="174"/>
    </row>
    <row r="25" spans="1:17" ht="15" customHeight="1">
      <c r="A25" s="148" t="s">
        <v>38</v>
      </c>
      <c r="B25" s="170" t="s">
        <v>94</v>
      </c>
      <c r="C25" s="170"/>
      <c r="D25" s="170"/>
      <c r="E25" s="170"/>
      <c r="F25" s="170" t="s">
        <v>101</v>
      </c>
      <c r="G25" s="170"/>
      <c r="H25" s="170"/>
      <c r="I25" s="170"/>
      <c r="J25" s="170" t="s">
        <v>97</v>
      </c>
      <c r="K25" s="170"/>
      <c r="L25" s="170"/>
      <c r="M25" s="170"/>
      <c r="N25" s="174"/>
      <c r="O25" s="174"/>
      <c r="P25" s="174"/>
      <c r="Q25" s="174"/>
    </row>
    <row r="26" spans="1:17" ht="51" customHeight="1">
      <c r="A26" s="148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4"/>
      <c r="O26" s="174"/>
      <c r="P26" s="174"/>
      <c r="Q26" s="174"/>
    </row>
    <row r="27" spans="1:17" ht="15" customHeight="1">
      <c r="A27" s="67" t="s">
        <v>40</v>
      </c>
      <c r="B27" s="175"/>
      <c r="C27" s="175"/>
      <c r="D27" s="169">
        <v>0.027777777777777776</v>
      </c>
      <c r="E27" s="169"/>
      <c r="F27" s="170"/>
      <c r="G27" s="170"/>
      <c r="H27" s="169">
        <v>0.04513888888888889</v>
      </c>
      <c r="I27" s="169"/>
      <c r="J27" s="170"/>
      <c r="K27" s="170"/>
      <c r="L27" s="169">
        <v>0.0625</v>
      </c>
      <c r="M27" s="169"/>
      <c r="N27" s="174"/>
      <c r="O27" s="174"/>
      <c r="P27" s="174"/>
      <c r="Q27" s="174"/>
    </row>
    <row r="28" spans="1:17" ht="15">
      <c r="A28" s="40" t="s">
        <v>41</v>
      </c>
      <c r="B28" s="81">
        <f>B27+F27+J27+N27</f>
        <v>0</v>
      </c>
      <c r="C28" s="69">
        <f>D27+H27+L27+O27</f>
        <v>0.13541666666666666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</row>
    <row r="29" spans="1:17" ht="15.75" customHeight="1">
      <c r="A29" s="167" t="s">
        <v>125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</row>
    <row r="30" spans="1:17" ht="15" customHeight="1">
      <c r="A30" s="82" t="s">
        <v>30</v>
      </c>
      <c r="B30" s="164" t="s">
        <v>31</v>
      </c>
      <c r="C30" s="164"/>
      <c r="D30" s="164"/>
      <c r="E30" s="164"/>
      <c r="F30" s="164" t="s">
        <v>32</v>
      </c>
      <c r="G30" s="164"/>
      <c r="H30" s="164"/>
      <c r="I30" s="164"/>
      <c r="J30" s="164" t="s">
        <v>33</v>
      </c>
      <c r="K30" s="164"/>
      <c r="L30" s="164"/>
      <c r="M30" s="164"/>
      <c r="N30" s="164" t="s">
        <v>34</v>
      </c>
      <c r="O30" s="164"/>
      <c r="P30" s="164"/>
      <c r="Q30" s="164"/>
    </row>
    <row r="31" spans="1:17" ht="15" customHeight="1">
      <c r="A31" s="38" t="s">
        <v>2</v>
      </c>
      <c r="B31" s="142" t="s">
        <v>35</v>
      </c>
      <c r="C31" s="142"/>
      <c r="D31" s="142"/>
      <c r="E31" s="142"/>
      <c r="F31" s="168" t="s">
        <v>126</v>
      </c>
      <c r="G31" s="142"/>
      <c r="H31" s="142"/>
      <c r="I31" s="142"/>
      <c r="J31" s="142" t="s">
        <v>36</v>
      </c>
      <c r="K31" s="142"/>
      <c r="L31" s="142"/>
      <c r="M31" s="142"/>
      <c r="N31" s="142" t="s">
        <v>37</v>
      </c>
      <c r="O31" s="142"/>
      <c r="P31" s="142"/>
      <c r="Q31" s="142"/>
    </row>
    <row r="32" spans="1:17" ht="15" customHeight="1">
      <c r="A32" s="148" t="s">
        <v>38</v>
      </c>
      <c r="B32" s="142" t="s">
        <v>47</v>
      </c>
      <c r="C32" s="142"/>
      <c r="D32" s="142"/>
      <c r="E32" s="142"/>
      <c r="F32" s="142" t="s">
        <v>128</v>
      </c>
      <c r="G32" s="142"/>
      <c r="H32" s="142"/>
      <c r="I32" s="142"/>
      <c r="J32" s="142" t="s">
        <v>127</v>
      </c>
      <c r="K32" s="142"/>
      <c r="L32" s="142"/>
      <c r="M32" s="142"/>
      <c r="N32" s="142" t="s">
        <v>123</v>
      </c>
      <c r="O32" s="142"/>
      <c r="P32" s="142"/>
      <c r="Q32" s="142"/>
    </row>
    <row r="33" spans="1:17" ht="51" customHeight="1">
      <c r="A33" s="148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</row>
    <row r="34" spans="1:17" ht="15" customHeight="1">
      <c r="A34" s="67" t="s">
        <v>40</v>
      </c>
      <c r="B34" s="157"/>
      <c r="C34" s="157"/>
      <c r="D34" s="158">
        <v>0.03125</v>
      </c>
      <c r="E34" s="158"/>
      <c r="F34" s="159"/>
      <c r="G34" s="159"/>
      <c r="H34" s="158">
        <v>0.034722222222222224</v>
      </c>
      <c r="I34" s="158"/>
      <c r="J34" s="159"/>
      <c r="K34" s="159"/>
      <c r="L34" s="158">
        <v>0.041666666666666664</v>
      </c>
      <c r="M34" s="158"/>
      <c r="N34" s="85"/>
      <c r="O34" s="160">
        <v>0.0625</v>
      </c>
      <c r="P34" s="160"/>
      <c r="Q34" s="87"/>
    </row>
    <row r="35" spans="1:17" ht="15">
      <c r="A35" s="3" t="s">
        <v>41</v>
      </c>
      <c r="B35" s="84">
        <f>B34+F34+J34+N34</f>
        <v>0</v>
      </c>
      <c r="C35" s="88">
        <f>D34+H34+L34+O34</f>
        <v>0.1701388888888889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</row>
    <row r="36" spans="1:17" ht="15.75">
      <c r="A36" s="167" t="s">
        <v>129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</row>
    <row r="37" spans="1:17" ht="15" customHeight="1">
      <c r="A37" s="82" t="s">
        <v>30</v>
      </c>
      <c r="B37" s="164" t="s">
        <v>31</v>
      </c>
      <c r="C37" s="164"/>
      <c r="D37" s="164"/>
      <c r="E37" s="164"/>
      <c r="F37" s="164" t="s">
        <v>32</v>
      </c>
      <c r="G37" s="164"/>
      <c r="H37" s="164"/>
      <c r="I37" s="164"/>
      <c r="J37" s="164" t="s">
        <v>33</v>
      </c>
      <c r="K37" s="164"/>
      <c r="L37" s="164"/>
      <c r="M37" s="164"/>
      <c r="N37" s="164" t="s">
        <v>34</v>
      </c>
      <c r="O37" s="164"/>
      <c r="P37" s="164"/>
      <c r="Q37" s="164"/>
    </row>
    <row r="38" spans="1:17" ht="15" customHeight="1">
      <c r="A38" s="38" t="s">
        <v>2</v>
      </c>
      <c r="B38" s="142" t="s">
        <v>35</v>
      </c>
      <c r="C38" s="142"/>
      <c r="D38" s="142"/>
      <c r="E38" s="142"/>
      <c r="F38" s="142" t="s">
        <v>141</v>
      </c>
      <c r="G38" s="142"/>
      <c r="H38" s="142"/>
      <c r="I38" s="142"/>
      <c r="J38" s="142" t="s">
        <v>36</v>
      </c>
      <c r="K38" s="142"/>
      <c r="L38" s="142"/>
      <c r="M38" s="142"/>
      <c r="N38" s="142" t="s">
        <v>113</v>
      </c>
      <c r="O38" s="142"/>
      <c r="P38" s="142"/>
      <c r="Q38" s="142"/>
    </row>
    <row r="39" spans="1:17" ht="15" customHeight="1">
      <c r="A39" s="148" t="s">
        <v>38</v>
      </c>
      <c r="B39" s="142" t="s">
        <v>47</v>
      </c>
      <c r="C39" s="142"/>
      <c r="D39" s="142"/>
      <c r="E39" s="142"/>
      <c r="F39" s="142" t="s">
        <v>142</v>
      </c>
      <c r="G39" s="142"/>
      <c r="H39" s="142"/>
      <c r="I39" s="142"/>
      <c r="J39" s="142" t="s">
        <v>114</v>
      </c>
      <c r="K39" s="142"/>
      <c r="L39" s="142"/>
      <c r="M39" s="142"/>
      <c r="N39" s="142" t="s">
        <v>124</v>
      </c>
      <c r="O39" s="142"/>
      <c r="P39" s="142"/>
      <c r="Q39" s="142"/>
    </row>
    <row r="40" spans="1:17" ht="51" customHeight="1">
      <c r="A40" s="148"/>
      <c r="B40" s="142"/>
      <c r="C40" s="142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42"/>
    </row>
    <row r="41" spans="1:17" ht="15">
      <c r="A41" s="67" t="s">
        <v>40</v>
      </c>
      <c r="B41" s="157"/>
      <c r="C41" s="157"/>
      <c r="D41" s="145">
        <v>0.03125</v>
      </c>
      <c r="E41" s="145"/>
      <c r="F41" s="144"/>
      <c r="G41" s="144"/>
      <c r="H41" s="145">
        <v>0.041666666666666664</v>
      </c>
      <c r="I41" s="145"/>
      <c r="J41" s="144"/>
      <c r="K41" s="144"/>
      <c r="L41" s="145">
        <v>0.034722222222222224</v>
      </c>
      <c r="M41" s="145"/>
      <c r="N41" s="90"/>
      <c r="O41" s="145">
        <v>0.06597222222222222</v>
      </c>
      <c r="P41" s="145"/>
      <c r="Q41" s="87"/>
    </row>
    <row r="42" spans="1:17" ht="15">
      <c r="A42" s="40" t="s">
        <v>41</v>
      </c>
      <c r="B42" s="90">
        <f>B41+F41+J41+N41</f>
        <v>0</v>
      </c>
      <c r="C42" s="89">
        <f>D41+H41+L41+O41</f>
        <v>0.1736111111111111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</row>
    <row r="43" spans="1:17" ht="15.75">
      <c r="A43" s="163" t="s">
        <v>131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</row>
    <row r="44" spans="1:17" ht="15" customHeight="1">
      <c r="A44" s="82" t="s">
        <v>30</v>
      </c>
      <c r="B44" s="164" t="s">
        <v>31</v>
      </c>
      <c r="C44" s="164"/>
      <c r="D44" s="164"/>
      <c r="E44" s="164"/>
      <c r="F44" s="164" t="s">
        <v>32</v>
      </c>
      <c r="G44" s="164"/>
      <c r="H44" s="164"/>
      <c r="I44" s="164"/>
      <c r="J44" s="164" t="s">
        <v>33</v>
      </c>
      <c r="K44" s="164"/>
      <c r="L44" s="164"/>
      <c r="M44" s="164"/>
      <c r="N44" s="164" t="s">
        <v>34</v>
      </c>
      <c r="O44" s="164"/>
      <c r="P44" s="164"/>
      <c r="Q44" s="164"/>
    </row>
    <row r="45" spans="1:17" ht="15" customHeight="1">
      <c r="A45" s="38" t="s">
        <v>2</v>
      </c>
      <c r="B45" s="142" t="s">
        <v>35</v>
      </c>
      <c r="C45" s="142"/>
      <c r="D45" s="142"/>
      <c r="E45" s="142"/>
      <c r="F45" s="142" t="s">
        <v>135</v>
      </c>
      <c r="G45" s="142"/>
      <c r="H45" s="142"/>
      <c r="I45" s="142"/>
      <c r="J45" s="142" t="s">
        <v>115</v>
      </c>
      <c r="K45" s="142"/>
      <c r="L45" s="142"/>
      <c r="M45" s="142"/>
      <c r="N45" s="142" t="s">
        <v>116</v>
      </c>
      <c r="O45" s="142"/>
      <c r="P45" s="142"/>
      <c r="Q45" s="142"/>
    </row>
    <row r="46" spans="1:17" ht="15" customHeight="1">
      <c r="A46" s="165" t="s">
        <v>38</v>
      </c>
      <c r="B46" s="159" t="s">
        <v>39</v>
      </c>
      <c r="C46" s="159"/>
      <c r="D46" s="159"/>
      <c r="E46" s="159"/>
      <c r="F46" s="159" t="s">
        <v>143</v>
      </c>
      <c r="G46" s="159"/>
      <c r="H46" s="159"/>
      <c r="I46" s="159"/>
      <c r="J46" s="159" t="s">
        <v>147</v>
      </c>
      <c r="K46" s="159"/>
      <c r="L46" s="159"/>
      <c r="M46" s="159"/>
      <c r="N46" s="159" t="s">
        <v>144</v>
      </c>
      <c r="O46" s="159"/>
      <c r="P46" s="159"/>
      <c r="Q46" s="159"/>
    </row>
    <row r="47" spans="1:17" ht="51" customHeight="1">
      <c r="A47" s="165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</row>
    <row r="48" spans="1:17" ht="15">
      <c r="A48" s="3" t="s">
        <v>40</v>
      </c>
      <c r="B48" s="140"/>
      <c r="C48" s="140"/>
      <c r="D48" s="141">
        <v>0.027777777777777776</v>
      </c>
      <c r="E48" s="141"/>
      <c r="F48" s="142"/>
      <c r="G48" s="142"/>
      <c r="H48" s="141">
        <v>0.043750000000000004</v>
      </c>
      <c r="I48" s="141"/>
      <c r="J48" s="142"/>
      <c r="K48" s="142"/>
      <c r="L48" s="141">
        <v>0.03125</v>
      </c>
      <c r="M48" s="141"/>
      <c r="N48" s="84"/>
      <c r="O48" s="161">
        <v>0.06944444444444443</v>
      </c>
      <c r="P48" s="161"/>
      <c r="Q48" s="91"/>
    </row>
    <row r="49" spans="1:17" ht="15">
      <c r="A49" s="3" t="s">
        <v>41</v>
      </c>
      <c r="B49" s="84">
        <f>B48+F48+J48+N48</f>
        <v>0</v>
      </c>
      <c r="C49" s="88">
        <f>D48+H48+L48+O48</f>
        <v>0.17222222222222222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</row>
    <row r="50" spans="1:17" ht="15.75">
      <c r="A50" s="163" t="s">
        <v>132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17" ht="15" customHeight="1">
      <c r="A51" s="82" t="s">
        <v>30</v>
      </c>
      <c r="B51" s="164" t="s">
        <v>31</v>
      </c>
      <c r="C51" s="164"/>
      <c r="D51" s="164"/>
      <c r="E51" s="164"/>
      <c r="F51" s="164" t="s">
        <v>32</v>
      </c>
      <c r="G51" s="164"/>
      <c r="H51" s="164"/>
      <c r="I51" s="164"/>
      <c r="J51" s="164" t="s">
        <v>33</v>
      </c>
      <c r="K51" s="164"/>
      <c r="L51" s="164"/>
      <c r="M51" s="164"/>
      <c r="N51" s="164" t="s">
        <v>34</v>
      </c>
      <c r="O51" s="164"/>
      <c r="P51" s="164"/>
      <c r="Q51" s="164"/>
    </row>
    <row r="52" spans="1:17" ht="15" customHeight="1">
      <c r="A52" s="38" t="s">
        <v>2</v>
      </c>
      <c r="B52" s="142" t="s">
        <v>36</v>
      </c>
      <c r="C52" s="142"/>
      <c r="D52" s="142"/>
      <c r="E52" s="142"/>
      <c r="F52" s="142" t="s">
        <v>82</v>
      </c>
      <c r="G52" s="142"/>
      <c r="H52" s="142"/>
      <c r="I52" s="142"/>
      <c r="J52" s="142" t="s">
        <v>36</v>
      </c>
      <c r="K52" s="142"/>
      <c r="L52" s="142"/>
      <c r="M52" s="142"/>
      <c r="N52" s="142" t="s">
        <v>37</v>
      </c>
      <c r="O52" s="142"/>
      <c r="P52" s="142"/>
      <c r="Q52" s="142"/>
    </row>
    <row r="53" spans="1:17" ht="15" customHeight="1">
      <c r="A53" s="148" t="s">
        <v>38</v>
      </c>
      <c r="B53" s="142" t="s">
        <v>117</v>
      </c>
      <c r="C53" s="142"/>
      <c r="D53" s="142"/>
      <c r="E53" s="142"/>
      <c r="F53" s="142" t="s">
        <v>134</v>
      </c>
      <c r="G53" s="142"/>
      <c r="H53" s="142"/>
      <c r="I53" s="142"/>
      <c r="J53" s="142" t="s">
        <v>136</v>
      </c>
      <c r="K53" s="142"/>
      <c r="L53" s="142"/>
      <c r="M53" s="142"/>
      <c r="N53" s="142" t="s">
        <v>145</v>
      </c>
      <c r="O53" s="142"/>
      <c r="P53" s="142"/>
      <c r="Q53" s="142"/>
    </row>
    <row r="54" spans="1:17" ht="51" customHeight="1">
      <c r="A54" s="148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</row>
    <row r="55" spans="1:17" ht="15">
      <c r="A55" s="67" t="s">
        <v>40</v>
      </c>
      <c r="B55" s="157"/>
      <c r="C55" s="157"/>
      <c r="D55" s="158">
        <v>0.027777777777777776</v>
      </c>
      <c r="E55" s="158"/>
      <c r="F55" s="159"/>
      <c r="G55" s="159"/>
      <c r="H55" s="158">
        <v>0.041666666666666664</v>
      </c>
      <c r="I55" s="158"/>
      <c r="J55" s="159"/>
      <c r="K55" s="159"/>
      <c r="L55" s="158">
        <v>0.027777777777777776</v>
      </c>
      <c r="M55" s="158"/>
      <c r="N55" s="85"/>
      <c r="O55" s="160">
        <v>0.041666666666666664</v>
      </c>
      <c r="P55" s="160"/>
      <c r="Q55" s="91"/>
    </row>
    <row r="56" spans="1:17" ht="15">
      <c r="A56" s="40" t="s">
        <v>41</v>
      </c>
      <c r="B56" s="90">
        <f>B55+F55+J55+N55</f>
        <v>0</v>
      </c>
      <c r="C56" s="89">
        <f>D55+H55+L55+O55</f>
        <v>0.1388888888888889</v>
      </c>
      <c r="D56" s="86"/>
      <c r="E56" s="86"/>
      <c r="F56" s="92"/>
      <c r="G56" s="92"/>
      <c r="H56" s="86"/>
      <c r="I56" s="86"/>
      <c r="J56" s="92"/>
      <c r="K56" s="92"/>
      <c r="L56" s="86"/>
      <c r="M56" s="86"/>
      <c r="N56" s="92"/>
      <c r="O56" s="86"/>
      <c r="P56" s="93"/>
      <c r="Q56" s="94"/>
    </row>
    <row r="57" spans="1:17" ht="15.75">
      <c r="A57" s="152" t="s">
        <v>133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</row>
    <row r="58" spans="1:17" ht="15">
      <c r="A58" s="82" t="s">
        <v>30</v>
      </c>
      <c r="B58" s="153" t="s">
        <v>31</v>
      </c>
      <c r="C58" s="153"/>
      <c r="D58" s="153"/>
      <c r="E58" s="153"/>
      <c r="F58" s="153" t="s">
        <v>32</v>
      </c>
      <c r="G58" s="153"/>
      <c r="H58" s="153"/>
      <c r="I58" s="154"/>
      <c r="J58" s="155" t="s">
        <v>33</v>
      </c>
      <c r="K58" s="155"/>
      <c r="L58" s="155"/>
      <c r="M58" s="155"/>
      <c r="N58" s="156"/>
      <c r="O58" s="156"/>
      <c r="P58" s="156"/>
      <c r="Q58" s="156"/>
    </row>
    <row r="59" spans="1:17" ht="15">
      <c r="A59" s="38" t="s">
        <v>2</v>
      </c>
      <c r="B59" s="142" t="s">
        <v>36</v>
      </c>
      <c r="C59" s="142"/>
      <c r="D59" s="142"/>
      <c r="E59" s="142"/>
      <c r="F59" s="142" t="s">
        <v>118</v>
      </c>
      <c r="G59" s="142"/>
      <c r="H59" s="142"/>
      <c r="I59" s="140"/>
      <c r="J59" s="146" t="s">
        <v>119</v>
      </c>
      <c r="K59" s="146"/>
      <c r="L59" s="146"/>
      <c r="M59" s="146"/>
      <c r="N59" s="147"/>
      <c r="O59" s="147"/>
      <c r="P59" s="147"/>
      <c r="Q59" s="147"/>
    </row>
    <row r="60" spans="1:17" ht="15">
      <c r="A60" s="148" t="s">
        <v>38</v>
      </c>
      <c r="B60" s="142" t="s">
        <v>120</v>
      </c>
      <c r="C60" s="142"/>
      <c r="D60" s="142"/>
      <c r="E60" s="142"/>
      <c r="F60" s="142" t="s">
        <v>121</v>
      </c>
      <c r="G60" s="142"/>
      <c r="H60" s="142"/>
      <c r="I60" s="140"/>
      <c r="J60" s="149" t="s">
        <v>122</v>
      </c>
      <c r="K60" s="149"/>
      <c r="L60" s="149"/>
      <c r="M60" s="149"/>
      <c r="N60" s="150"/>
      <c r="O60" s="151"/>
      <c r="P60" s="151"/>
      <c r="Q60" s="151"/>
    </row>
    <row r="61" spans="1:17" ht="51" customHeight="1">
      <c r="A61" s="148"/>
      <c r="B61" s="142"/>
      <c r="C61" s="142"/>
      <c r="D61" s="142"/>
      <c r="E61" s="142"/>
      <c r="F61" s="142"/>
      <c r="G61" s="142"/>
      <c r="H61" s="142"/>
      <c r="I61" s="140"/>
      <c r="J61" s="149"/>
      <c r="K61" s="149"/>
      <c r="L61" s="149"/>
      <c r="M61" s="149"/>
      <c r="N61" s="151"/>
      <c r="O61" s="151"/>
      <c r="P61" s="151"/>
      <c r="Q61" s="151"/>
    </row>
    <row r="62" spans="1:17" ht="15">
      <c r="A62" s="3" t="s">
        <v>40</v>
      </c>
      <c r="B62" s="140"/>
      <c r="C62" s="140"/>
      <c r="D62" s="141">
        <v>0.024305555555555556</v>
      </c>
      <c r="E62" s="141"/>
      <c r="F62" s="142"/>
      <c r="G62" s="142"/>
      <c r="H62" s="141">
        <v>0.027777777777777776</v>
      </c>
      <c r="I62" s="143"/>
      <c r="J62" s="144">
        <v>21.1</v>
      </c>
      <c r="K62" s="144"/>
      <c r="L62" s="145"/>
      <c r="M62" s="145"/>
      <c r="N62" s="138"/>
      <c r="O62" s="138"/>
      <c r="P62" s="139"/>
      <c r="Q62" s="139"/>
    </row>
    <row r="63" spans="1:17" ht="15">
      <c r="A63" s="3" t="s">
        <v>41</v>
      </c>
      <c r="B63" s="84">
        <f>B62+F62+J62+N62</f>
        <v>21.1</v>
      </c>
      <c r="C63" s="88">
        <f>D62+H62+L62+O62</f>
        <v>0.05208333333333333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</row>
  </sheetData>
  <sheetProtection selectLockedCells="1" selectUnlockedCells="1"/>
  <mergeCells count="195">
    <mergeCell ref="A1:Q1"/>
    <mergeCell ref="B2:E2"/>
    <mergeCell ref="F2:I2"/>
    <mergeCell ref="J2:M2"/>
    <mergeCell ref="N2:Q2"/>
    <mergeCell ref="B3:E3"/>
    <mergeCell ref="F3:I3"/>
    <mergeCell ref="J3:M3"/>
    <mergeCell ref="N3:Q3"/>
    <mergeCell ref="N4:Q5"/>
    <mergeCell ref="B6:C6"/>
    <mergeCell ref="D6:E6"/>
    <mergeCell ref="F6:G6"/>
    <mergeCell ref="H6:I6"/>
    <mergeCell ref="J6:K6"/>
    <mergeCell ref="N11:Q12"/>
    <mergeCell ref="L6:M6"/>
    <mergeCell ref="O6:P6"/>
    <mergeCell ref="D7:Q7"/>
    <mergeCell ref="A8:Q8"/>
    <mergeCell ref="B9:E9"/>
    <mergeCell ref="N9:Q9"/>
    <mergeCell ref="A11:A12"/>
    <mergeCell ref="B11:E12"/>
    <mergeCell ref="F11:I12"/>
    <mergeCell ref="A4:A5"/>
    <mergeCell ref="B4:E5"/>
    <mergeCell ref="F4:I5"/>
    <mergeCell ref="J4:M5"/>
    <mergeCell ref="F9:I9"/>
    <mergeCell ref="J9:M9"/>
    <mergeCell ref="J11:M12"/>
    <mergeCell ref="B10:E10"/>
    <mergeCell ref="F10:I10"/>
    <mergeCell ref="J10:M10"/>
    <mergeCell ref="B17:E17"/>
    <mergeCell ref="N10:Q10"/>
    <mergeCell ref="F13:G13"/>
    <mergeCell ref="H13:I13"/>
    <mergeCell ref="J13:K13"/>
    <mergeCell ref="L13:M13"/>
    <mergeCell ref="A18:A19"/>
    <mergeCell ref="B18:E19"/>
    <mergeCell ref="F18:I19"/>
    <mergeCell ref="J18:M19"/>
    <mergeCell ref="F16:I16"/>
    <mergeCell ref="J16:M16"/>
    <mergeCell ref="J17:M17"/>
    <mergeCell ref="N17:Q17"/>
    <mergeCell ref="O13:P13"/>
    <mergeCell ref="D14:Q14"/>
    <mergeCell ref="A15:Q15"/>
    <mergeCell ref="B16:E16"/>
    <mergeCell ref="A25:A26"/>
    <mergeCell ref="B25:E26"/>
    <mergeCell ref="N16:Q16"/>
    <mergeCell ref="B13:C13"/>
    <mergeCell ref="D13:E13"/>
    <mergeCell ref="B23:E23"/>
    <mergeCell ref="B20:C20"/>
    <mergeCell ref="D20:E20"/>
    <mergeCell ref="F20:G20"/>
    <mergeCell ref="H20:I20"/>
    <mergeCell ref="F17:I17"/>
    <mergeCell ref="F23:I23"/>
    <mergeCell ref="B27:C27"/>
    <mergeCell ref="F24:I24"/>
    <mergeCell ref="J20:K20"/>
    <mergeCell ref="N18:Q19"/>
    <mergeCell ref="L20:M20"/>
    <mergeCell ref="J27:K27"/>
    <mergeCell ref="L27:M27"/>
    <mergeCell ref="O20:P20"/>
    <mergeCell ref="D21:Q21"/>
    <mergeCell ref="A22:Q22"/>
    <mergeCell ref="D27:E27"/>
    <mergeCell ref="F27:G27"/>
    <mergeCell ref="J25:M26"/>
    <mergeCell ref="D28:Q28"/>
    <mergeCell ref="J23:M23"/>
    <mergeCell ref="N23:Q27"/>
    <mergeCell ref="H27:I27"/>
    <mergeCell ref="J24:M24"/>
    <mergeCell ref="F25:I26"/>
    <mergeCell ref="B24:E24"/>
    <mergeCell ref="A29:Q29"/>
    <mergeCell ref="B30:E30"/>
    <mergeCell ref="F30:I30"/>
    <mergeCell ref="J30:M30"/>
    <mergeCell ref="N30:Q30"/>
    <mergeCell ref="B31:E31"/>
    <mergeCell ref="F31:I31"/>
    <mergeCell ref="J31:M31"/>
    <mergeCell ref="N31:Q31"/>
    <mergeCell ref="A32:A33"/>
    <mergeCell ref="B32:E33"/>
    <mergeCell ref="F32:I33"/>
    <mergeCell ref="J32:M33"/>
    <mergeCell ref="N32:Q33"/>
    <mergeCell ref="B34:C34"/>
    <mergeCell ref="D34:E34"/>
    <mergeCell ref="F34:G34"/>
    <mergeCell ref="H34:I34"/>
    <mergeCell ref="J34:K34"/>
    <mergeCell ref="L34:M34"/>
    <mergeCell ref="O34:P34"/>
    <mergeCell ref="D35:Q35"/>
    <mergeCell ref="A36:Q36"/>
    <mergeCell ref="B37:E37"/>
    <mergeCell ref="F37:I37"/>
    <mergeCell ref="J37:M37"/>
    <mergeCell ref="N37:Q37"/>
    <mergeCell ref="N38:Q38"/>
    <mergeCell ref="A39:A40"/>
    <mergeCell ref="B39:E40"/>
    <mergeCell ref="F39:I40"/>
    <mergeCell ref="J39:M40"/>
    <mergeCell ref="N39:Q40"/>
    <mergeCell ref="H41:I41"/>
    <mergeCell ref="J41:K41"/>
    <mergeCell ref="L41:M41"/>
    <mergeCell ref="B38:E38"/>
    <mergeCell ref="F38:I38"/>
    <mergeCell ref="J38:M38"/>
    <mergeCell ref="O41:P41"/>
    <mergeCell ref="D42:Q42"/>
    <mergeCell ref="A43:Q43"/>
    <mergeCell ref="B44:E44"/>
    <mergeCell ref="F44:I44"/>
    <mergeCell ref="J44:M44"/>
    <mergeCell ref="N44:Q44"/>
    <mergeCell ref="B41:C41"/>
    <mergeCell ref="D41:E41"/>
    <mergeCell ref="F41:G41"/>
    <mergeCell ref="B45:E45"/>
    <mergeCell ref="F45:I45"/>
    <mergeCell ref="J45:M45"/>
    <mergeCell ref="N45:Q45"/>
    <mergeCell ref="A46:A47"/>
    <mergeCell ref="B46:E47"/>
    <mergeCell ref="F46:I47"/>
    <mergeCell ref="J46:M47"/>
    <mergeCell ref="N46:Q47"/>
    <mergeCell ref="J51:M51"/>
    <mergeCell ref="N51:Q51"/>
    <mergeCell ref="B48:C48"/>
    <mergeCell ref="D48:E48"/>
    <mergeCell ref="F48:G48"/>
    <mergeCell ref="H48:I48"/>
    <mergeCell ref="J48:K48"/>
    <mergeCell ref="L48:M48"/>
    <mergeCell ref="A53:A54"/>
    <mergeCell ref="B53:E54"/>
    <mergeCell ref="F53:I54"/>
    <mergeCell ref="J53:M54"/>
    <mergeCell ref="N53:Q54"/>
    <mergeCell ref="O48:P48"/>
    <mergeCell ref="D49:Q49"/>
    <mergeCell ref="A50:Q50"/>
    <mergeCell ref="B51:E51"/>
    <mergeCell ref="F51:I51"/>
    <mergeCell ref="L55:M55"/>
    <mergeCell ref="B52:E52"/>
    <mergeCell ref="F52:I52"/>
    <mergeCell ref="J52:M52"/>
    <mergeCell ref="N52:Q52"/>
    <mergeCell ref="O55:P55"/>
    <mergeCell ref="A57:Q57"/>
    <mergeCell ref="B58:E58"/>
    <mergeCell ref="F58:I58"/>
    <mergeCell ref="J58:M58"/>
    <mergeCell ref="N58:Q58"/>
    <mergeCell ref="B55:C55"/>
    <mergeCell ref="D55:E55"/>
    <mergeCell ref="F55:G55"/>
    <mergeCell ref="H55:I55"/>
    <mergeCell ref="J55:K55"/>
    <mergeCell ref="B59:E59"/>
    <mergeCell ref="F59:I59"/>
    <mergeCell ref="J59:M59"/>
    <mergeCell ref="N59:Q59"/>
    <mergeCell ref="A60:A61"/>
    <mergeCell ref="B60:E61"/>
    <mergeCell ref="F60:I61"/>
    <mergeCell ref="J60:M61"/>
    <mergeCell ref="N60:Q61"/>
    <mergeCell ref="N62:O62"/>
    <mergeCell ref="P62:Q62"/>
    <mergeCell ref="D63:Q63"/>
    <mergeCell ref="B62:C62"/>
    <mergeCell ref="D62:E62"/>
    <mergeCell ref="F62:G62"/>
    <mergeCell ref="H62:I62"/>
    <mergeCell ref="J62:K62"/>
    <mergeCell ref="L62:M62"/>
  </mergeCells>
  <printOptions/>
  <pageMargins left="0.61" right="0.15748031496062992" top="0.1968503937007874" bottom="0.35433070866141736" header="0.9055118110236221" footer="0.15748031496062992"/>
  <pageSetup horizontalDpi="600" verticalDpi="600" orientation="landscape" paperSize="9" r:id="rId1"/>
  <headerFooter alignWithMargins="0">
    <oddFooter>&amp;CGilles AA - Sept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44">
      <selection activeCell="V61" sqref="V61"/>
    </sheetView>
  </sheetViews>
  <sheetFormatPr defaultColWidth="11.57421875" defaultRowHeight="15"/>
  <cols>
    <col min="1" max="1" width="11.140625" style="0" customWidth="1"/>
    <col min="2" max="2" width="4.8515625" style="0" customWidth="1"/>
    <col min="3" max="3" width="6.28125" style="0" customWidth="1"/>
    <col min="4" max="4" width="3.7109375" style="0" customWidth="1"/>
    <col min="5" max="5" width="11.7109375" style="0" customWidth="1"/>
    <col min="6" max="6" width="4.8515625" style="0" customWidth="1"/>
    <col min="7" max="7" width="5.8515625" style="0" customWidth="1"/>
    <col min="8" max="8" width="11.57421875" style="0" customWidth="1"/>
    <col min="9" max="9" width="11.7109375" style="0" customWidth="1"/>
    <col min="10" max="10" width="4.7109375" style="0" customWidth="1"/>
    <col min="11" max="11" width="6.140625" style="0" customWidth="1"/>
    <col min="12" max="12" width="11.57421875" style="0" customWidth="1"/>
    <col min="13" max="13" width="11.7109375" style="0" customWidth="1"/>
    <col min="14" max="14" width="0.13671875" style="0" customWidth="1"/>
    <col min="15" max="15" width="11.57421875" style="0" customWidth="1"/>
    <col min="16" max="16" width="7.7109375" style="0" customWidth="1"/>
    <col min="17" max="17" width="0.13671875" style="0" hidden="1" customWidth="1"/>
    <col min="18" max="18" width="0.85546875" style="0" hidden="1" customWidth="1"/>
  </cols>
  <sheetData>
    <row r="1" spans="1:14" ht="15.75" customHeight="1">
      <c r="A1" s="167" t="s">
        <v>109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5.75" customHeight="1">
      <c r="A2" s="37" t="s">
        <v>30</v>
      </c>
      <c r="B2" s="185" t="s">
        <v>31</v>
      </c>
      <c r="C2" s="185"/>
      <c r="D2" s="185"/>
      <c r="E2" s="185"/>
      <c r="F2" s="185" t="s">
        <v>32</v>
      </c>
      <c r="G2" s="185"/>
      <c r="H2" s="185"/>
      <c r="I2" s="185"/>
      <c r="J2" s="185" t="s">
        <v>33</v>
      </c>
      <c r="K2" s="185"/>
      <c r="L2" s="185"/>
      <c r="M2" s="185"/>
      <c r="N2" s="75"/>
    </row>
    <row r="3" spans="1:14" ht="15.75" customHeight="1">
      <c r="A3" s="38" t="s">
        <v>2</v>
      </c>
      <c r="B3" s="170" t="s">
        <v>35</v>
      </c>
      <c r="C3" s="170"/>
      <c r="D3" s="170"/>
      <c r="E3" s="170"/>
      <c r="F3" s="170" t="s">
        <v>82</v>
      </c>
      <c r="G3" s="170"/>
      <c r="H3" s="170"/>
      <c r="I3" s="170"/>
      <c r="J3" s="170" t="s">
        <v>84</v>
      </c>
      <c r="K3" s="170"/>
      <c r="L3" s="170"/>
      <c r="M3" s="170"/>
      <c r="N3" s="5"/>
    </row>
    <row r="4" spans="1:14" ht="15" customHeight="1">
      <c r="A4" s="148" t="s">
        <v>38</v>
      </c>
      <c r="B4" s="170" t="s">
        <v>39</v>
      </c>
      <c r="C4" s="170"/>
      <c r="D4" s="170"/>
      <c r="E4" s="170"/>
      <c r="F4" s="170" t="s">
        <v>81</v>
      </c>
      <c r="G4" s="170"/>
      <c r="H4" s="170"/>
      <c r="I4" s="170"/>
      <c r="J4" s="170" t="s">
        <v>96</v>
      </c>
      <c r="K4" s="170"/>
      <c r="L4" s="170"/>
      <c r="M4" s="170"/>
      <c r="N4" s="170"/>
    </row>
    <row r="5" spans="1:14" ht="51" customHeight="1">
      <c r="A5" s="148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15" customHeight="1">
      <c r="A6" s="3" t="s">
        <v>40</v>
      </c>
      <c r="B6" s="186"/>
      <c r="C6" s="186"/>
      <c r="D6" s="169">
        <v>0.027777777777777776</v>
      </c>
      <c r="E6" s="169"/>
      <c r="F6" s="170"/>
      <c r="G6" s="170"/>
      <c r="H6" s="169">
        <v>0.041666666666666664</v>
      </c>
      <c r="I6" s="169"/>
      <c r="J6" s="170"/>
      <c r="K6" s="170"/>
      <c r="L6" s="169">
        <v>0.04861111111111111</v>
      </c>
      <c r="M6" s="169"/>
      <c r="N6" s="39"/>
    </row>
    <row r="7" spans="1:14" ht="15" customHeight="1">
      <c r="A7" s="3" t="s">
        <v>41</v>
      </c>
      <c r="B7" s="5"/>
      <c r="C7" s="6">
        <f>D6+H6+L6</f>
        <v>0.11805555555555555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ht="15.75" customHeight="1">
      <c r="A8" s="167" t="s">
        <v>85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1:14" ht="15" customHeight="1">
      <c r="A9" s="37" t="s">
        <v>30</v>
      </c>
      <c r="B9" s="185" t="s">
        <v>31</v>
      </c>
      <c r="C9" s="185"/>
      <c r="D9" s="185"/>
      <c r="E9" s="185"/>
      <c r="F9" s="185" t="s">
        <v>32</v>
      </c>
      <c r="G9" s="185"/>
      <c r="H9" s="185"/>
      <c r="I9" s="185"/>
      <c r="J9" s="185" t="s">
        <v>33</v>
      </c>
      <c r="K9" s="185"/>
      <c r="L9" s="185"/>
      <c r="M9" s="185"/>
      <c r="N9" s="75"/>
    </row>
    <row r="10" spans="1:14" ht="15" customHeight="1">
      <c r="A10" s="38" t="s">
        <v>2</v>
      </c>
      <c r="B10" s="170" t="s">
        <v>35</v>
      </c>
      <c r="C10" s="170"/>
      <c r="D10" s="170"/>
      <c r="E10" s="170"/>
      <c r="F10" s="170" t="s">
        <v>82</v>
      </c>
      <c r="G10" s="170"/>
      <c r="H10" s="170"/>
      <c r="I10" s="170"/>
      <c r="J10" s="170" t="s">
        <v>36</v>
      </c>
      <c r="K10" s="170"/>
      <c r="L10" s="170"/>
      <c r="M10" s="170"/>
      <c r="N10" s="5"/>
    </row>
    <row r="11" spans="1:14" ht="15" customHeight="1">
      <c r="A11" s="148" t="s">
        <v>38</v>
      </c>
      <c r="B11" s="170" t="s">
        <v>47</v>
      </c>
      <c r="C11" s="170"/>
      <c r="D11" s="170"/>
      <c r="E11" s="170"/>
      <c r="F11" s="170" t="s">
        <v>95</v>
      </c>
      <c r="G11" s="170"/>
      <c r="H11" s="170"/>
      <c r="I11" s="170"/>
      <c r="J11" s="170" t="s">
        <v>104</v>
      </c>
      <c r="K11" s="170"/>
      <c r="L11" s="170"/>
      <c r="M11" s="170"/>
      <c r="N11" s="170"/>
    </row>
    <row r="12" spans="1:14" ht="51" customHeight="1">
      <c r="A12" s="148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</row>
    <row r="13" spans="1:14" ht="15">
      <c r="A13" s="3" t="s">
        <v>40</v>
      </c>
      <c r="B13" s="186"/>
      <c r="C13" s="186"/>
      <c r="D13" s="169">
        <v>0.03125</v>
      </c>
      <c r="E13" s="169"/>
      <c r="F13" s="170"/>
      <c r="G13" s="170"/>
      <c r="H13" s="169">
        <v>0.041666666666666664</v>
      </c>
      <c r="I13" s="169"/>
      <c r="J13" s="170"/>
      <c r="K13" s="170"/>
      <c r="L13" s="169">
        <v>0.05555555555555555</v>
      </c>
      <c r="M13" s="169"/>
      <c r="N13" s="39"/>
    </row>
    <row r="14" spans="1:14" ht="15">
      <c r="A14" s="3" t="s">
        <v>41</v>
      </c>
      <c r="B14" s="5"/>
      <c r="C14" s="6">
        <f>D13+H13+L13</f>
        <v>0.1284722222222222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</row>
    <row r="15" spans="1:14" ht="15.75" customHeight="1">
      <c r="A15" s="167" t="s">
        <v>86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</row>
    <row r="16" spans="1:14" ht="15" customHeight="1">
      <c r="A16" s="37" t="s">
        <v>30</v>
      </c>
      <c r="B16" s="185" t="s">
        <v>31</v>
      </c>
      <c r="C16" s="185"/>
      <c r="D16" s="185"/>
      <c r="E16" s="185"/>
      <c r="F16" s="185" t="s">
        <v>32</v>
      </c>
      <c r="G16" s="185"/>
      <c r="H16" s="185"/>
      <c r="I16" s="185"/>
      <c r="J16" s="185" t="s">
        <v>33</v>
      </c>
      <c r="K16" s="185"/>
      <c r="L16" s="185"/>
      <c r="M16" s="185"/>
      <c r="N16" s="75"/>
    </row>
    <row r="17" spans="1:14" ht="15" customHeight="1">
      <c r="A17" s="38" t="s">
        <v>2</v>
      </c>
      <c r="B17" s="170" t="s">
        <v>35</v>
      </c>
      <c r="C17" s="170"/>
      <c r="D17" s="170"/>
      <c r="E17" s="170"/>
      <c r="F17" s="170" t="s">
        <v>88</v>
      </c>
      <c r="G17" s="170"/>
      <c r="H17" s="170"/>
      <c r="I17" s="170"/>
      <c r="J17" s="170" t="s">
        <v>36</v>
      </c>
      <c r="K17" s="170"/>
      <c r="L17" s="170"/>
      <c r="M17" s="170"/>
      <c r="N17" s="5"/>
    </row>
    <row r="18" spans="1:14" ht="15" customHeight="1">
      <c r="A18" s="148" t="s">
        <v>38</v>
      </c>
      <c r="B18" s="170" t="s">
        <v>47</v>
      </c>
      <c r="C18" s="170"/>
      <c r="D18" s="170"/>
      <c r="E18" s="170"/>
      <c r="F18" s="170" t="s">
        <v>105</v>
      </c>
      <c r="G18" s="170"/>
      <c r="H18" s="170"/>
      <c r="I18" s="170"/>
      <c r="J18" s="170" t="s">
        <v>98</v>
      </c>
      <c r="K18" s="170"/>
      <c r="L18" s="170"/>
      <c r="M18" s="170"/>
      <c r="N18" s="170"/>
    </row>
    <row r="19" spans="1:14" ht="51" customHeight="1">
      <c r="A19" s="148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  <row r="20" spans="1:14" ht="15">
      <c r="A20" s="67" t="s">
        <v>40</v>
      </c>
      <c r="B20" s="175"/>
      <c r="C20" s="175"/>
      <c r="D20" s="177">
        <v>0.03125</v>
      </c>
      <c r="E20" s="177"/>
      <c r="F20" s="176"/>
      <c r="G20" s="176"/>
      <c r="H20" s="177">
        <v>0.041666666666666664</v>
      </c>
      <c r="I20" s="177"/>
      <c r="J20" s="176"/>
      <c r="K20" s="176"/>
      <c r="L20" s="177">
        <v>0.05902777777777778</v>
      </c>
      <c r="M20" s="177"/>
      <c r="N20" s="70"/>
    </row>
    <row r="21" spans="1:14" ht="15">
      <c r="A21" s="71" t="s">
        <v>41</v>
      </c>
      <c r="B21" s="72"/>
      <c r="C21" s="73">
        <f>D20+H20+L20</f>
        <v>0.13194444444444445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80"/>
    </row>
    <row r="22" spans="1:14" ht="15.75" customHeight="1">
      <c r="A22" s="181" t="s">
        <v>87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3"/>
    </row>
    <row r="23" spans="1:14" ht="15" customHeight="1">
      <c r="A23" s="37" t="s">
        <v>30</v>
      </c>
      <c r="B23" s="172" t="s">
        <v>31</v>
      </c>
      <c r="C23" s="172"/>
      <c r="D23" s="172"/>
      <c r="E23" s="172"/>
      <c r="F23" s="172" t="s">
        <v>32</v>
      </c>
      <c r="G23" s="172"/>
      <c r="H23" s="172"/>
      <c r="I23" s="172"/>
      <c r="J23" s="172" t="s">
        <v>33</v>
      </c>
      <c r="K23" s="172"/>
      <c r="L23" s="172"/>
      <c r="M23" s="172"/>
      <c r="N23" s="173"/>
    </row>
    <row r="24" spans="1:14" ht="15" customHeight="1">
      <c r="A24" s="38" t="s">
        <v>2</v>
      </c>
      <c r="B24" s="170" t="s">
        <v>35</v>
      </c>
      <c r="C24" s="170"/>
      <c r="D24" s="170"/>
      <c r="E24" s="170"/>
      <c r="F24" s="170" t="s">
        <v>90</v>
      </c>
      <c r="G24" s="170"/>
      <c r="H24" s="170"/>
      <c r="I24" s="170"/>
      <c r="J24" s="170" t="s">
        <v>42</v>
      </c>
      <c r="K24" s="170"/>
      <c r="L24" s="170"/>
      <c r="M24" s="170"/>
      <c r="N24" s="174"/>
    </row>
    <row r="25" spans="1:14" ht="15" customHeight="1">
      <c r="A25" s="148" t="s">
        <v>38</v>
      </c>
      <c r="B25" s="170" t="s">
        <v>94</v>
      </c>
      <c r="C25" s="170"/>
      <c r="D25" s="170"/>
      <c r="E25" s="170"/>
      <c r="F25" s="170" t="s">
        <v>99</v>
      </c>
      <c r="G25" s="170"/>
      <c r="H25" s="170"/>
      <c r="I25" s="170"/>
      <c r="J25" s="170" t="s">
        <v>97</v>
      </c>
      <c r="K25" s="170"/>
      <c r="L25" s="170"/>
      <c r="M25" s="170"/>
      <c r="N25" s="174"/>
    </row>
    <row r="26" spans="1:14" ht="50.25" customHeight="1">
      <c r="A26" s="148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4"/>
    </row>
    <row r="27" spans="1:14" ht="15" customHeight="1">
      <c r="A27" s="3" t="s">
        <v>40</v>
      </c>
      <c r="B27" s="186"/>
      <c r="C27" s="186"/>
      <c r="D27" s="169">
        <v>0.027777777777777776</v>
      </c>
      <c r="E27" s="169"/>
      <c r="F27" s="170"/>
      <c r="G27" s="170"/>
      <c r="H27" s="169">
        <v>0.041666666666666664</v>
      </c>
      <c r="I27" s="169"/>
      <c r="J27" s="170"/>
      <c r="K27" s="170"/>
      <c r="L27" s="169">
        <v>0.0625</v>
      </c>
      <c r="M27" s="169"/>
      <c r="N27" s="174"/>
    </row>
    <row r="28" spans="1:14" ht="15">
      <c r="A28" s="3" t="s">
        <v>41</v>
      </c>
      <c r="B28" s="5"/>
      <c r="C28" s="6">
        <f>D27+H27+L27</f>
        <v>0.13194444444444445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</row>
    <row r="29" spans="1:14" ht="15.75" customHeight="1">
      <c r="A29" s="167" t="s">
        <v>125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4" ht="15" customHeight="1">
      <c r="A30" s="82" t="s">
        <v>30</v>
      </c>
      <c r="B30" s="164" t="s">
        <v>31</v>
      </c>
      <c r="C30" s="164"/>
      <c r="D30" s="164"/>
      <c r="E30" s="164"/>
      <c r="F30" s="164" t="s">
        <v>32</v>
      </c>
      <c r="G30" s="164"/>
      <c r="H30" s="164"/>
      <c r="I30" s="164"/>
      <c r="J30" s="164" t="s">
        <v>33</v>
      </c>
      <c r="K30" s="164"/>
      <c r="L30" s="164"/>
      <c r="M30" s="164"/>
      <c r="N30" s="83"/>
    </row>
    <row r="31" spans="1:14" ht="15" customHeight="1">
      <c r="A31" s="38" t="s">
        <v>2</v>
      </c>
      <c r="B31" s="142" t="s">
        <v>35</v>
      </c>
      <c r="C31" s="142"/>
      <c r="D31" s="142"/>
      <c r="E31" s="142"/>
      <c r="F31" s="168" t="s">
        <v>126</v>
      </c>
      <c r="G31" s="142"/>
      <c r="H31" s="142"/>
      <c r="I31" s="142"/>
      <c r="J31" s="142" t="s">
        <v>37</v>
      </c>
      <c r="K31" s="142"/>
      <c r="L31" s="142"/>
      <c r="M31" s="142"/>
      <c r="N31" s="84"/>
    </row>
    <row r="32" spans="1:14" ht="15" customHeight="1">
      <c r="A32" s="148" t="s">
        <v>38</v>
      </c>
      <c r="B32" s="142" t="s">
        <v>47</v>
      </c>
      <c r="C32" s="142"/>
      <c r="D32" s="142"/>
      <c r="E32" s="142"/>
      <c r="F32" s="142" t="s">
        <v>128</v>
      </c>
      <c r="G32" s="142"/>
      <c r="H32" s="142"/>
      <c r="I32" s="142"/>
      <c r="J32" s="142" t="s">
        <v>123</v>
      </c>
      <c r="K32" s="142"/>
      <c r="L32" s="142"/>
      <c r="M32" s="142"/>
      <c r="N32" s="142"/>
    </row>
    <row r="33" spans="1:14" ht="51" customHeight="1">
      <c r="A33" s="148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</row>
    <row r="34" spans="1:14" ht="15" customHeight="1">
      <c r="A34" s="67" t="s">
        <v>40</v>
      </c>
      <c r="B34" s="157"/>
      <c r="C34" s="157"/>
      <c r="D34" s="158">
        <v>0.03125</v>
      </c>
      <c r="E34" s="158"/>
      <c r="F34" s="159"/>
      <c r="G34" s="159"/>
      <c r="H34" s="158">
        <v>0.034722222222222224</v>
      </c>
      <c r="I34" s="158"/>
      <c r="J34" s="85"/>
      <c r="K34" s="160">
        <v>0.0625</v>
      </c>
      <c r="L34" s="160"/>
      <c r="M34" s="87"/>
      <c r="N34" s="85"/>
    </row>
    <row r="35" spans="1:14" ht="15">
      <c r="A35" s="3" t="s">
        <v>41</v>
      </c>
      <c r="B35" s="84">
        <f>B34+F34+J34+N34</f>
        <v>0</v>
      </c>
      <c r="C35" s="88">
        <f>D34+H34+L34</f>
        <v>0.06597222222222222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</row>
    <row r="36" spans="1:14" ht="15.75">
      <c r="A36" s="167" t="s">
        <v>129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ht="15" customHeight="1">
      <c r="A37" s="82" t="s">
        <v>30</v>
      </c>
      <c r="B37" s="164" t="s">
        <v>31</v>
      </c>
      <c r="C37" s="164"/>
      <c r="D37" s="164"/>
      <c r="E37" s="164"/>
      <c r="F37" s="164" t="s">
        <v>32</v>
      </c>
      <c r="G37" s="164"/>
      <c r="H37" s="164"/>
      <c r="I37" s="164"/>
      <c r="J37" s="164" t="s">
        <v>33</v>
      </c>
      <c r="K37" s="164"/>
      <c r="L37" s="164"/>
      <c r="M37" s="164"/>
      <c r="N37" s="98"/>
    </row>
    <row r="38" spans="1:18" ht="15" customHeight="1">
      <c r="A38" s="38" t="s">
        <v>2</v>
      </c>
      <c r="B38" s="142" t="s">
        <v>149</v>
      </c>
      <c r="C38" s="142"/>
      <c r="D38" s="142"/>
      <c r="E38" s="142"/>
      <c r="F38" s="142" t="s">
        <v>115</v>
      </c>
      <c r="G38" s="142"/>
      <c r="H38" s="142"/>
      <c r="I38" s="142"/>
      <c r="J38" s="142" t="s">
        <v>113</v>
      </c>
      <c r="K38" s="142"/>
      <c r="L38" s="142"/>
      <c r="M38" s="142"/>
      <c r="N38" s="99"/>
      <c r="O38" s="194"/>
      <c r="P38" s="194"/>
      <c r="Q38" s="194"/>
      <c r="R38" s="194"/>
    </row>
    <row r="39" spans="1:18" ht="15" customHeight="1">
      <c r="A39" s="148" t="s">
        <v>38</v>
      </c>
      <c r="B39" s="142" t="s">
        <v>148</v>
      </c>
      <c r="C39" s="142"/>
      <c r="D39" s="142"/>
      <c r="E39" s="142"/>
      <c r="F39" s="142" t="s">
        <v>150</v>
      </c>
      <c r="G39" s="142"/>
      <c r="H39" s="142"/>
      <c r="I39" s="142"/>
      <c r="J39" s="142" t="s">
        <v>137</v>
      </c>
      <c r="K39" s="142"/>
      <c r="L39" s="142"/>
      <c r="M39" s="142"/>
      <c r="N39" s="186"/>
      <c r="O39" s="195"/>
      <c r="P39" s="195"/>
      <c r="Q39" s="195"/>
      <c r="R39" s="195"/>
    </row>
    <row r="40" spans="1:18" ht="51" customHeight="1">
      <c r="A40" s="148"/>
      <c r="B40" s="142"/>
      <c r="C40" s="142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75"/>
      <c r="O40" s="195"/>
      <c r="P40" s="195"/>
      <c r="Q40" s="195"/>
      <c r="R40" s="195"/>
    </row>
    <row r="41" spans="1:18" ht="15">
      <c r="A41" s="67" t="s">
        <v>40</v>
      </c>
      <c r="B41" s="157"/>
      <c r="C41" s="157"/>
      <c r="D41" s="145">
        <v>0.03125</v>
      </c>
      <c r="E41" s="145"/>
      <c r="F41" s="144"/>
      <c r="G41" s="144"/>
      <c r="H41" s="145">
        <v>0.041666666666666664</v>
      </c>
      <c r="I41" s="145"/>
      <c r="J41" s="144"/>
      <c r="K41" s="144"/>
      <c r="L41" s="145">
        <v>0.06597222222222222</v>
      </c>
      <c r="M41" s="145"/>
      <c r="N41" s="193"/>
      <c r="O41" s="194"/>
      <c r="P41" s="194"/>
      <c r="Q41" s="194"/>
      <c r="R41" s="194"/>
    </row>
    <row r="42" spans="1:14" ht="15">
      <c r="A42" s="40" t="s">
        <v>41</v>
      </c>
      <c r="B42" s="90">
        <f>B41+F41+J41+N41</f>
        <v>0</v>
      </c>
      <c r="C42" s="89">
        <f>D41+H41+L41</f>
        <v>0.1388888888888889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</row>
    <row r="43" spans="1:14" ht="15.75">
      <c r="A43" s="163" t="s">
        <v>131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</row>
    <row r="44" spans="1:14" ht="15" customHeight="1">
      <c r="A44" s="82" t="s">
        <v>30</v>
      </c>
      <c r="B44" s="164" t="s">
        <v>31</v>
      </c>
      <c r="C44" s="164"/>
      <c r="D44" s="164"/>
      <c r="E44" s="164"/>
      <c r="F44" s="164" t="s">
        <v>32</v>
      </c>
      <c r="G44" s="164"/>
      <c r="H44" s="164"/>
      <c r="I44" s="164"/>
      <c r="J44" s="164" t="s">
        <v>33</v>
      </c>
      <c r="K44" s="164"/>
      <c r="L44" s="164"/>
      <c r="M44" s="164"/>
      <c r="N44" s="83"/>
    </row>
    <row r="45" spans="1:14" ht="15" customHeight="1">
      <c r="A45" s="38" t="s">
        <v>2</v>
      </c>
      <c r="B45" s="142" t="s">
        <v>35</v>
      </c>
      <c r="C45" s="142"/>
      <c r="D45" s="142"/>
      <c r="E45" s="142"/>
      <c r="F45" s="142" t="s">
        <v>135</v>
      </c>
      <c r="G45" s="142"/>
      <c r="H45" s="142"/>
      <c r="I45" s="142"/>
      <c r="J45" s="142" t="s">
        <v>116</v>
      </c>
      <c r="K45" s="142"/>
      <c r="L45" s="142"/>
      <c r="M45" s="142"/>
      <c r="N45" s="84"/>
    </row>
    <row r="46" spans="1:18" ht="15" customHeight="1">
      <c r="A46" s="165" t="s">
        <v>38</v>
      </c>
      <c r="B46" s="159" t="s">
        <v>39</v>
      </c>
      <c r="C46" s="159"/>
      <c r="D46" s="159"/>
      <c r="E46" s="159"/>
      <c r="F46" s="159" t="s">
        <v>130</v>
      </c>
      <c r="G46" s="159"/>
      <c r="H46" s="159"/>
      <c r="I46" s="159"/>
      <c r="J46" s="159" t="s">
        <v>139</v>
      </c>
      <c r="K46" s="159"/>
      <c r="L46" s="159"/>
      <c r="M46" s="159"/>
      <c r="N46" s="159"/>
      <c r="O46" s="187" t="s">
        <v>140</v>
      </c>
      <c r="P46" s="188"/>
      <c r="Q46" s="188"/>
      <c r="R46" s="189"/>
    </row>
    <row r="47" spans="1:18" ht="51" customHeight="1">
      <c r="A47" s="165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90"/>
      <c r="P47" s="191"/>
      <c r="Q47" s="191"/>
      <c r="R47" s="192"/>
    </row>
    <row r="48" spans="1:14" ht="15">
      <c r="A48" s="3" t="s">
        <v>40</v>
      </c>
      <c r="B48" s="140"/>
      <c r="C48" s="140"/>
      <c r="D48" s="141">
        <v>0.027777777777777776</v>
      </c>
      <c r="E48" s="141"/>
      <c r="F48" s="142"/>
      <c r="G48" s="142"/>
      <c r="H48" s="141">
        <v>0.043750000000000004</v>
      </c>
      <c r="I48" s="141"/>
      <c r="J48" s="142"/>
      <c r="K48" s="142"/>
      <c r="L48" s="141">
        <v>0.06944444444444443</v>
      </c>
      <c r="M48" s="141"/>
      <c r="N48" s="84"/>
    </row>
    <row r="49" spans="1:14" ht="15">
      <c r="A49" s="3" t="s">
        <v>41</v>
      </c>
      <c r="B49" s="84">
        <f>B48+F48+J48+N48</f>
        <v>0</v>
      </c>
      <c r="C49" s="88">
        <f>D48+H48+L48</f>
        <v>0.14097222222222222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</row>
    <row r="50" spans="1:14" ht="15.75">
      <c r="A50" s="163" t="s">
        <v>132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</row>
    <row r="51" spans="1:14" ht="15" customHeight="1">
      <c r="A51" s="82" t="s">
        <v>30</v>
      </c>
      <c r="B51" s="164" t="s">
        <v>31</v>
      </c>
      <c r="C51" s="164"/>
      <c r="D51" s="164"/>
      <c r="E51" s="164"/>
      <c r="F51" s="164" t="s">
        <v>32</v>
      </c>
      <c r="G51" s="164"/>
      <c r="H51" s="164"/>
      <c r="I51" s="164"/>
      <c r="J51" s="164" t="s">
        <v>33</v>
      </c>
      <c r="K51" s="164"/>
      <c r="L51" s="164"/>
      <c r="M51" s="164"/>
      <c r="N51" s="83"/>
    </row>
    <row r="52" spans="1:14" ht="15" customHeight="1">
      <c r="A52" s="38" t="s">
        <v>2</v>
      </c>
      <c r="B52" s="142" t="s">
        <v>36</v>
      </c>
      <c r="C52" s="142"/>
      <c r="D52" s="142"/>
      <c r="E52" s="142"/>
      <c r="F52" s="142" t="s">
        <v>82</v>
      </c>
      <c r="G52" s="142"/>
      <c r="H52" s="142"/>
      <c r="I52" s="142"/>
      <c r="J52" s="142" t="s">
        <v>36</v>
      </c>
      <c r="K52" s="142"/>
      <c r="L52" s="142"/>
      <c r="M52" s="142"/>
      <c r="N52" s="84"/>
    </row>
    <row r="53" spans="1:14" ht="15" customHeight="1">
      <c r="A53" s="148" t="s">
        <v>38</v>
      </c>
      <c r="B53" s="142" t="s">
        <v>117</v>
      </c>
      <c r="C53" s="142"/>
      <c r="D53" s="142"/>
      <c r="E53" s="142"/>
      <c r="F53" s="142" t="s">
        <v>134</v>
      </c>
      <c r="G53" s="142"/>
      <c r="H53" s="142"/>
      <c r="I53" s="142"/>
      <c r="J53" s="142" t="s">
        <v>138</v>
      </c>
      <c r="K53" s="142"/>
      <c r="L53" s="142"/>
      <c r="M53" s="142"/>
      <c r="N53" s="142"/>
    </row>
    <row r="54" spans="1:14" ht="51" customHeight="1">
      <c r="A54" s="148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</row>
    <row r="55" spans="1:14" ht="15">
      <c r="A55" s="67" t="s">
        <v>40</v>
      </c>
      <c r="B55" s="157"/>
      <c r="C55" s="157"/>
      <c r="D55" s="158">
        <v>0.027777777777777776</v>
      </c>
      <c r="E55" s="158"/>
      <c r="F55" s="159"/>
      <c r="G55" s="159"/>
      <c r="H55" s="158">
        <v>0.041666666666666664</v>
      </c>
      <c r="I55" s="158"/>
      <c r="J55" s="159"/>
      <c r="K55" s="159"/>
      <c r="L55" s="158">
        <v>0.041666666666666664</v>
      </c>
      <c r="M55" s="158"/>
      <c r="N55" s="85"/>
    </row>
    <row r="56" spans="1:14" ht="15">
      <c r="A56" s="40" t="s">
        <v>41</v>
      </c>
      <c r="B56" s="90">
        <f>B55+F55+J55+N55</f>
        <v>0</v>
      </c>
      <c r="C56" s="89">
        <f>D55+H55+L55</f>
        <v>0.1111111111111111</v>
      </c>
      <c r="D56" s="86"/>
      <c r="E56" s="86"/>
      <c r="F56" s="92"/>
      <c r="G56" s="92"/>
      <c r="H56" s="86"/>
      <c r="I56" s="86"/>
      <c r="J56" s="92"/>
      <c r="K56" s="92"/>
      <c r="L56" s="86"/>
      <c r="M56" s="86"/>
      <c r="N56" s="92"/>
    </row>
    <row r="57" spans="1:14" ht="15.75">
      <c r="A57" s="152" t="s">
        <v>133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</row>
    <row r="58" spans="1:14" ht="15">
      <c r="A58" s="82" t="s">
        <v>30</v>
      </c>
      <c r="B58" s="153" t="s">
        <v>31</v>
      </c>
      <c r="C58" s="153"/>
      <c r="D58" s="153"/>
      <c r="E58" s="153"/>
      <c r="F58" s="153" t="s">
        <v>32</v>
      </c>
      <c r="G58" s="153"/>
      <c r="H58" s="153"/>
      <c r="I58" s="154"/>
      <c r="J58" s="155" t="s">
        <v>33</v>
      </c>
      <c r="K58" s="155"/>
      <c r="L58" s="155"/>
      <c r="M58" s="155"/>
      <c r="N58" s="95"/>
    </row>
    <row r="59" spans="1:14" ht="15">
      <c r="A59" s="38" t="s">
        <v>2</v>
      </c>
      <c r="B59" s="142" t="s">
        <v>36</v>
      </c>
      <c r="C59" s="142"/>
      <c r="D59" s="142"/>
      <c r="E59" s="142"/>
      <c r="F59" s="142" t="s">
        <v>118</v>
      </c>
      <c r="G59" s="142"/>
      <c r="H59" s="142"/>
      <c r="I59" s="140"/>
      <c r="J59" s="146" t="s">
        <v>119</v>
      </c>
      <c r="K59" s="146"/>
      <c r="L59" s="146"/>
      <c r="M59" s="146"/>
      <c r="N59" s="96"/>
    </row>
    <row r="60" spans="1:14" ht="15">
      <c r="A60" s="148" t="s">
        <v>38</v>
      </c>
      <c r="B60" s="142" t="s">
        <v>120</v>
      </c>
      <c r="C60" s="142"/>
      <c r="D60" s="142"/>
      <c r="E60" s="142"/>
      <c r="F60" s="142" t="s">
        <v>121</v>
      </c>
      <c r="G60" s="142"/>
      <c r="H60" s="142"/>
      <c r="I60" s="140"/>
      <c r="J60" s="149" t="s">
        <v>122</v>
      </c>
      <c r="K60" s="149"/>
      <c r="L60" s="149"/>
      <c r="M60" s="149"/>
      <c r="N60" s="150"/>
    </row>
    <row r="61" spans="1:14" ht="51" customHeight="1">
      <c r="A61" s="148"/>
      <c r="B61" s="142"/>
      <c r="C61" s="142"/>
      <c r="D61" s="142"/>
      <c r="E61" s="142"/>
      <c r="F61" s="142"/>
      <c r="G61" s="142"/>
      <c r="H61" s="142"/>
      <c r="I61" s="140"/>
      <c r="J61" s="149"/>
      <c r="K61" s="149"/>
      <c r="L61" s="149"/>
      <c r="M61" s="149"/>
      <c r="N61" s="151"/>
    </row>
    <row r="62" spans="1:14" ht="15">
      <c r="A62" s="3" t="s">
        <v>40</v>
      </c>
      <c r="B62" s="140"/>
      <c r="C62" s="140"/>
      <c r="D62" s="141">
        <v>0.024305555555555556</v>
      </c>
      <c r="E62" s="141"/>
      <c r="F62" s="142"/>
      <c r="G62" s="142"/>
      <c r="H62" s="141">
        <v>0.027777777777777776</v>
      </c>
      <c r="I62" s="143"/>
      <c r="J62" s="144">
        <v>21.1</v>
      </c>
      <c r="K62" s="144"/>
      <c r="L62" s="145"/>
      <c r="M62" s="145"/>
      <c r="N62" s="97"/>
    </row>
    <row r="63" spans="1:14" ht="15">
      <c r="A63" s="3" t="s">
        <v>41</v>
      </c>
      <c r="B63" s="84">
        <f>B62+F62+J62+N62</f>
        <v>21.1</v>
      </c>
      <c r="C63" s="88">
        <f>D62+H62+L62</f>
        <v>0.05208333333333333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</sheetData>
  <sheetProtection selectLockedCells="1" selectUnlockedCells="1"/>
  <mergeCells count="171">
    <mergeCell ref="D63:N63"/>
    <mergeCell ref="K34:L34"/>
    <mergeCell ref="O46:R47"/>
    <mergeCell ref="O39:R40"/>
    <mergeCell ref="B62:C62"/>
    <mergeCell ref="D62:E62"/>
    <mergeCell ref="F62:G62"/>
    <mergeCell ref="H62:I62"/>
    <mergeCell ref="J62:K62"/>
    <mergeCell ref="L62:M62"/>
    <mergeCell ref="B59:E59"/>
    <mergeCell ref="F59:I59"/>
    <mergeCell ref="J59:M59"/>
    <mergeCell ref="A60:A61"/>
    <mergeCell ref="B60:E61"/>
    <mergeCell ref="F60:I61"/>
    <mergeCell ref="J60:M61"/>
    <mergeCell ref="N60:N61"/>
    <mergeCell ref="A57:N57"/>
    <mergeCell ref="B58:E58"/>
    <mergeCell ref="F58:I58"/>
    <mergeCell ref="J58:M58"/>
    <mergeCell ref="B55:C55"/>
    <mergeCell ref="D55:E55"/>
    <mergeCell ref="F55:G55"/>
    <mergeCell ref="H55:I55"/>
    <mergeCell ref="J55:K55"/>
    <mergeCell ref="L55:M55"/>
    <mergeCell ref="B52:E52"/>
    <mergeCell ref="F52:I52"/>
    <mergeCell ref="J52:M52"/>
    <mergeCell ref="A53:A54"/>
    <mergeCell ref="B53:E54"/>
    <mergeCell ref="F53:I54"/>
    <mergeCell ref="J53:M54"/>
    <mergeCell ref="N53:N54"/>
    <mergeCell ref="D49:N49"/>
    <mergeCell ref="A50:N50"/>
    <mergeCell ref="B51:E51"/>
    <mergeCell ref="F51:I51"/>
    <mergeCell ref="J51:M51"/>
    <mergeCell ref="B46:E47"/>
    <mergeCell ref="F46:I47"/>
    <mergeCell ref="J46:M47"/>
    <mergeCell ref="B48:C48"/>
    <mergeCell ref="D48:E48"/>
    <mergeCell ref="F48:G48"/>
    <mergeCell ref="H48:I48"/>
    <mergeCell ref="J48:K48"/>
    <mergeCell ref="L48:M48"/>
    <mergeCell ref="N46:N47"/>
    <mergeCell ref="D42:N42"/>
    <mergeCell ref="A43:N43"/>
    <mergeCell ref="B44:E44"/>
    <mergeCell ref="F44:I44"/>
    <mergeCell ref="J44:M44"/>
    <mergeCell ref="B45:E45"/>
    <mergeCell ref="F45:I45"/>
    <mergeCell ref="J45:M45"/>
    <mergeCell ref="A46:A47"/>
    <mergeCell ref="B39:E40"/>
    <mergeCell ref="F39:I40"/>
    <mergeCell ref="J39:M40"/>
    <mergeCell ref="B41:C41"/>
    <mergeCell ref="D41:E41"/>
    <mergeCell ref="F41:G41"/>
    <mergeCell ref="H41:I41"/>
    <mergeCell ref="J41:K41"/>
    <mergeCell ref="L41:M41"/>
    <mergeCell ref="N39:N40"/>
    <mergeCell ref="D35:N35"/>
    <mergeCell ref="A36:N36"/>
    <mergeCell ref="B37:E37"/>
    <mergeCell ref="F37:I37"/>
    <mergeCell ref="J37:M37"/>
    <mergeCell ref="B38:E38"/>
    <mergeCell ref="F38:I38"/>
    <mergeCell ref="J38:M38"/>
    <mergeCell ref="A39:A40"/>
    <mergeCell ref="A32:A33"/>
    <mergeCell ref="B32:E33"/>
    <mergeCell ref="F32:I33"/>
    <mergeCell ref="J32:M33"/>
    <mergeCell ref="N32:N33"/>
    <mergeCell ref="B34:C34"/>
    <mergeCell ref="D34:E34"/>
    <mergeCell ref="F34:G34"/>
    <mergeCell ref="H34:I34"/>
    <mergeCell ref="A29:N29"/>
    <mergeCell ref="B30:E30"/>
    <mergeCell ref="F30:I30"/>
    <mergeCell ref="J30:M30"/>
    <mergeCell ref="B31:E31"/>
    <mergeCell ref="F31:I31"/>
    <mergeCell ref="J31:M31"/>
    <mergeCell ref="A1:N1"/>
    <mergeCell ref="B2:E2"/>
    <mergeCell ref="F2:I2"/>
    <mergeCell ref="J2:M2"/>
    <mergeCell ref="B3:E3"/>
    <mergeCell ref="F3:I3"/>
    <mergeCell ref="J3:M3"/>
    <mergeCell ref="A4:A5"/>
    <mergeCell ref="B4:E5"/>
    <mergeCell ref="F4:I5"/>
    <mergeCell ref="J4:M5"/>
    <mergeCell ref="N4:N5"/>
    <mergeCell ref="B6:C6"/>
    <mergeCell ref="D6:E6"/>
    <mergeCell ref="F6:G6"/>
    <mergeCell ref="H6:I6"/>
    <mergeCell ref="J6:K6"/>
    <mergeCell ref="N11:N12"/>
    <mergeCell ref="L6:M6"/>
    <mergeCell ref="D7:N7"/>
    <mergeCell ref="A8:N8"/>
    <mergeCell ref="B9:E9"/>
    <mergeCell ref="F9:I9"/>
    <mergeCell ref="J9:M9"/>
    <mergeCell ref="B10:E10"/>
    <mergeCell ref="F10:I10"/>
    <mergeCell ref="J10:M10"/>
    <mergeCell ref="A11:A12"/>
    <mergeCell ref="B11:E12"/>
    <mergeCell ref="F11:I12"/>
    <mergeCell ref="J11:M12"/>
    <mergeCell ref="B13:C13"/>
    <mergeCell ref="D13:E13"/>
    <mergeCell ref="F13:G13"/>
    <mergeCell ref="H13:I13"/>
    <mergeCell ref="J13:K13"/>
    <mergeCell ref="L13:M13"/>
    <mergeCell ref="N18:N19"/>
    <mergeCell ref="D14:N14"/>
    <mergeCell ref="A15:N15"/>
    <mergeCell ref="B16:E16"/>
    <mergeCell ref="F16:I16"/>
    <mergeCell ref="J16:M16"/>
    <mergeCell ref="B17:E17"/>
    <mergeCell ref="F17:I17"/>
    <mergeCell ref="J17:M17"/>
    <mergeCell ref="A18:A19"/>
    <mergeCell ref="B18:E19"/>
    <mergeCell ref="F18:I19"/>
    <mergeCell ref="J18:M19"/>
    <mergeCell ref="B20:C20"/>
    <mergeCell ref="D20:E20"/>
    <mergeCell ref="F20:G20"/>
    <mergeCell ref="H20:I20"/>
    <mergeCell ref="J20:K20"/>
    <mergeCell ref="L20:M20"/>
    <mergeCell ref="D21:N21"/>
    <mergeCell ref="A22:N22"/>
    <mergeCell ref="B23:E23"/>
    <mergeCell ref="F23:I23"/>
    <mergeCell ref="J23:M23"/>
    <mergeCell ref="N23:N27"/>
    <mergeCell ref="B24:E24"/>
    <mergeCell ref="F24:I24"/>
    <mergeCell ref="J24:M24"/>
    <mergeCell ref="A25:A26"/>
    <mergeCell ref="D28:N28"/>
    <mergeCell ref="B25:E26"/>
    <mergeCell ref="F25:I26"/>
    <mergeCell ref="J25:M26"/>
    <mergeCell ref="B27:C27"/>
    <mergeCell ref="D27:E27"/>
    <mergeCell ref="F27:G27"/>
    <mergeCell ref="H27:I27"/>
    <mergeCell ref="J27:K27"/>
    <mergeCell ref="L27:M27"/>
  </mergeCells>
  <printOptions/>
  <pageMargins left="1.0236220472440944" right="0.15748031496062992" top="0.2362204724409449" bottom="0.35433070866141736" header="2.440944881889764" footer="0.15748031496062992"/>
  <pageSetup horizontalDpi="600" verticalDpi="600" orientation="landscape" paperSize="9" r:id="rId1"/>
  <headerFooter alignWithMargins="0">
    <oddFooter>&amp;CGilles AA - Sept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 laprune</dc:creator>
  <cp:keywords/>
  <dc:description/>
  <cp:lastModifiedBy>gp laprune</cp:lastModifiedBy>
  <cp:lastPrinted>2020-10-01T16:19:55Z</cp:lastPrinted>
  <dcterms:created xsi:type="dcterms:W3CDTF">2019-03-16T07:39:19Z</dcterms:created>
  <dcterms:modified xsi:type="dcterms:W3CDTF">2020-10-01T16:22:32Z</dcterms:modified>
  <cp:category/>
  <cp:version/>
  <cp:contentType/>
  <cp:contentStatus/>
</cp:coreProperties>
</file>