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45" activeTab="0"/>
  </bookViews>
  <sheets>
    <sheet name="PROGRAMMATION Trail Vma 15,2km" sheetId="1" r:id="rId1"/>
    <sheet name="Trail 4 séances" sheetId="2" r:id="rId2"/>
    <sheet name="Trail 3séances" sheetId="3" r:id="rId3"/>
  </sheets>
  <definedNames/>
  <calcPr fullCalcOnLoad="1"/>
</workbook>
</file>

<file path=xl/sharedStrings.xml><?xml version="1.0" encoding="utf-8"?>
<sst xmlns="http://schemas.openxmlformats.org/spreadsheetml/2006/main" count="346" uniqueCount="160">
  <si>
    <t>PRE COMPET</t>
  </si>
  <si>
    <t>S</t>
  </si>
  <si>
    <t>Dates</t>
  </si>
  <si>
    <t>Objectifs</t>
  </si>
  <si>
    <t>Objectif</t>
  </si>
  <si>
    <t>S1</t>
  </si>
  <si>
    <t>S7</t>
  </si>
  <si>
    <t>S2</t>
  </si>
  <si>
    <t>S8</t>
  </si>
  <si>
    <t>S3</t>
  </si>
  <si>
    <t>S4</t>
  </si>
  <si>
    <t>S5</t>
  </si>
  <si>
    <t>S6</t>
  </si>
  <si>
    <t>VMA</t>
  </si>
  <si>
    <t>km/h</t>
  </si>
  <si>
    <t xml:space="preserve">Entrez vos </t>
  </si>
  <si>
    <t>FC max</t>
  </si>
  <si>
    <t>FC repos</t>
  </si>
  <si>
    <t>Allures</t>
  </si>
  <si>
    <t>% VMA</t>
  </si>
  <si>
    <t>V</t>
  </si>
  <si>
    <t>tps au km</t>
  </si>
  <si>
    <t>tps au 100m</t>
  </si>
  <si>
    <t>FC Cible</t>
  </si>
  <si>
    <t>Footing Bas</t>
  </si>
  <si>
    <t>Footing Haut</t>
  </si>
  <si>
    <t>10 km</t>
  </si>
  <si>
    <t>VMA Courte</t>
  </si>
  <si>
    <t>Distance parcourue (mètres) en fonction du temps en minutes</t>
  </si>
  <si>
    <t>Séance</t>
  </si>
  <si>
    <t>Séance 1</t>
  </si>
  <si>
    <t>Séance 2</t>
  </si>
  <si>
    <t>Séance 3</t>
  </si>
  <si>
    <t>Séance 4</t>
  </si>
  <si>
    <t>Footing / Renforcement Musculaire</t>
  </si>
  <si>
    <t>Footing</t>
  </si>
  <si>
    <t>Infos</t>
  </si>
  <si>
    <t xml:space="preserve">Footing 45' + Renforcement musculaire
</t>
  </si>
  <si>
    <t xml:space="preserve">Footing 50' 
65- 70% vma </t>
  </si>
  <si>
    <t>Volume séance</t>
  </si>
  <si>
    <t>Volume semaine</t>
  </si>
  <si>
    <t>SL avec All. Trail en nature</t>
  </si>
  <si>
    <t>Footing/Renforcement Musculaire</t>
  </si>
  <si>
    <t xml:space="preserve">Footing 45' + Renforcement Musculaire
</t>
  </si>
  <si>
    <t xml:space="preserve">Footing 40' + Renforcement Musculaire
</t>
  </si>
  <si>
    <t>COMPET</t>
  </si>
  <si>
    <t xml:space="preserve">Footing 30' </t>
  </si>
  <si>
    <t>TRAIL</t>
  </si>
  <si>
    <t>Trail</t>
  </si>
  <si>
    <t>Prédiction % allure trail (semi)</t>
  </si>
  <si>
    <t>Vma</t>
  </si>
  <si>
    <t>%</t>
  </si>
  <si>
    <t>TEMPS DE PASSAGE AUX :   distances (en mètres)</t>
  </si>
  <si>
    <t>S9</t>
  </si>
  <si>
    <t>PREVISION  TRAIL - PLAN POUR ATHLETE HABITUE A COURIR 3 à 4 FOIS PAR SEMAINE - Objectif Trail distance 30km - Eco Trail</t>
  </si>
  <si>
    <r>
      <t xml:space="preserve">Ech 25' (footing+gammes)
Piste : </t>
    </r>
    <r>
      <rPr>
        <b/>
        <sz val="8"/>
        <color indexed="10"/>
        <rFont val="Arial Narrow"/>
        <family val="2"/>
      </rPr>
      <t xml:space="preserve">7x300m </t>
    </r>
    <r>
      <rPr>
        <sz val="8"/>
        <rFont val="Arial Narrow"/>
        <family val="2"/>
      </rPr>
      <t xml:space="preserve"> - R 3' - </t>
    </r>
    <r>
      <rPr>
        <b/>
        <sz val="8"/>
        <color indexed="10"/>
        <rFont val="Arial Narrow"/>
        <family val="2"/>
      </rPr>
      <t xml:space="preserve">7x200m </t>
    </r>
    <r>
      <rPr>
        <sz val="8"/>
        <rFont val="Arial Narrow"/>
        <family val="2"/>
      </rPr>
      <t xml:space="preserve">
100% vma  r=100m 
 + Ra 6'</t>
    </r>
  </si>
  <si>
    <t>Vma Moyenne</t>
  </si>
  <si>
    <t xml:space="preserve">Footing 45' + Renforcement Musculaire
</t>
  </si>
  <si>
    <t>TEST VMA</t>
  </si>
  <si>
    <t xml:space="preserve">Footing 55' 
65- 70% vma </t>
  </si>
  <si>
    <t xml:space="preserve">Footing 40' 
</t>
  </si>
  <si>
    <t xml:space="preserve">Footing 1h
65% vma </t>
  </si>
  <si>
    <t xml:space="preserve">Footing 1h00' 
65% vma </t>
  </si>
  <si>
    <r>
      <t>Footing 1h10’ avec chgt de rythme style fartlek dans les 30 dernières minutes (</t>
    </r>
    <r>
      <rPr>
        <b/>
        <sz val="8"/>
        <color indexed="10"/>
        <rFont val="Arial Narrow"/>
        <family val="2"/>
      </rPr>
      <t>5x 2’</t>
    </r>
    <r>
      <rPr>
        <sz val="8"/>
        <color indexed="8"/>
        <rFont val="Arial Narrow"/>
        <family val="2"/>
      </rPr>
      <t xml:space="preserve"> d’accélérations à l’envie + </t>
    </r>
    <r>
      <rPr>
        <sz val="8"/>
        <color indexed="10"/>
        <rFont val="Arial Narrow"/>
        <family val="2"/>
      </rPr>
      <t>4’ footing récup</t>
    </r>
    <r>
      <rPr>
        <sz val="8"/>
        <color indexed="8"/>
        <rFont val="Arial Narrow"/>
        <family val="2"/>
      </rPr>
      <t>)</t>
    </r>
  </si>
  <si>
    <t>Côtes/Vma</t>
  </si>
  <si>
    <t xml:space="preserve">Footing 40' 
65% vma </t>
  </si>
  <si>
    <t xml:space="preserve">Phase de relachement
</t>
  </si>
  <si>
    <t>PREPA FONDAMENTALE/SPECIFIQUE</t>
  </si>
  <si>
    <t>S10</t>
  </si>
  <si>
    <t>65-70</t>
  </si>
  <si>
    <t>69-73</t>
  </si>
  <si>
    <t>72-76</t>
  </si>
  <si>
    <t>75-78</t>
  </si>
  <si>
    <t>77-81</t>
  </si>
  <si>
    <t>79-83</t>
  </si>
  <si>
    <t>81-84</t>
  </si>
  <si>
    <r>
      <t>Footing 45' 65% vma 
+</t>
    </r>
    <r>
      <rPr>
        <sz val="8"/>
        <color indexed="53"/>
        <rFont val="Arial Narrow"/>
        <family val="2"/>
      </rPr>
      <t xml:space="preserve"> </t>
    </r>
    <r>
      <rPr>
        <b/>
        <sz val="8"/>
        <color indexed="10"/>
        <rFont val="Arial Narrow"/>
        <family val="2"/>
      </rPr>
      <t>15'/10' al.trail théorique</t>
    </r>
    <r>
      <rPr>
        <sz val="8"/>
        <color indexed="10"/>
        <rFont val="Arial Narrow"/>
        <family val="2"/>
      </rPr>
      <t xml:space="preserve"> </t>
    </r>
    <r>
      <rPr>
        <b/>
        <i/>
        <sz val="8"/>
        <rFont val="Arial Narrow"/>
        <family val="2"/>
      </rPr>
      <t>(voir tableau)</t>
    </r>
    <r>
      <rPr>
        <sz val="8"/>
        <rFont val="Arial Narrow"/>
        <family val="2"/>
      </rPr>
      <t xml:space="preserve">
r</t>
    </r>
    <r>
      <rPr>
        <sz val="8"/>
        <color indexed="8"/>
        <rFont val="Arial Narrow"/>
        <family val="2"/>
      </rPr>
      <t>= 5' footing 
+ footing 15' 60%-65%vma</t>
    </r>
  </si>
  <si>
    <t xml:space="preserve">SL  chgt de rythme </t>
  </si>
  <si>
    <r>
      <t xml:space="preserve">Footing 30’ + </t>
    </r>
    <r>
      <rPr>
        <b/>
        <sz val="8"/>
        <color indexed="10"/>
        <rFont val="Arial Narrow"/>
        <family val="2"/>
      </rPr>
      <t xml:space="preserve">Fartlek 10’/8’/6’/4’/2’ </t>
    </r>
    <r>
      <rPr>
        <sz val="8"/>
        <color indexed="8"/>
        <rFont val="Arial Narrow"/>
        <family val="2"/>
      </rPr>
      <t xml:space="preserve">
en 75%-80%-85%-90% -95% vma r=2’
+ Ra 11'</t>
    </r>
  </si>
  <si>
    <t>SL avec All. Mixtes</t>
  </si>
  <si>
    <t>Al.10km</t>
  </si>
  <si>
    <t xml:space="preserve">SL avec All. Trail en nature </t>
  </si>
  <si>
    <t>Footing 1h30’ 
65%-70% vma en nature avec du D+</t>
  </si>
  <si>
    <t xml:space="preserve">Footing </t>
  </si>
  <si>
    <t>Footing 55’ 
65% vma</t>
  </si>
  <si>
    <t>SL avec All. Trail/Côtes</t>
  </si>
  <si>
    <r>
      <t xml:space="preserve">Footing 1h30’ 
65%-70% vma en nature </t>
    </r>
    <r>
      <rPr>
        <u val="single"/>
        <sz val="8"/>
        <color indexed="8"/>
        <rFont val="Arial Narrow"/>
        <family val="2"/>
      </rPr>
      <t>avec du D+</t>
    </r>
  </si>
  <si>
    <t>Fartlek Nature</t>
  </si>
  <si>
    <r>
      <t xml:space="preserve">Footing 25' 
+ </t>
    </r>
    <r>
      <rPr>
        <b/>
        <sz val="8"/>
        <color indexed="10"/>
        <rFont val="Arial Narrow"/>
        <family val="2"/>
      </rPr>
      <t>acc.6'/5'/4'/3'/2'</t>
    </r>
    <r>
      <rPr>
        <sz val="8"/>
        <color indexed="8"/>
        <rFont val="Arial Narrow"/>
        <family val="2"/>
      </rPr>
      <t xml:space="preserve"> 75% à 90% vma
 r=50% tps d'effort 3'/2'30"/2'/1'30'' + footing 6'</t>
    </r>
  </si>
  <si>
    <t>ECOTRAIL 30 KM</t>
  </si>
  <si>
    <r>
      <t>Ech 25'  (footing+gammes)
+</t>
    </r>
    <r>
      <rPr>
        <b/>
        <sz val="8"/>
        <color indexed="10"/>
        <rFont val="Arial Narrow"/>
        <family val="2"/>
      </rPr>
      <t xml:space="preserve"> 2x(5x400m)</t>
    </r>
    <r>
      <rPr>
        <sz val="8"/>
        <color indexed="8"/>
        <rFont val="Arial Narrow"/>
        <family val="2"/>
      </rPr>
      <t xml:space="preserve"> 95%vma r=tps d'effort-20'' 
R=2'
+ Ra 5'</t>
    </r>
  </si>
  <si>
    <r>
      <t xml:space="preserve">Footing 46' 65% vma 
+ </t>
    </r>
    <r>
      <rPr>
        <b/>
        <sz val="8"/>
        <color indexed="10"/>
        <rFont val="Arial Narrow"/>
        <family val="2"/>
      </rPr>
      <t>acc. 20' + 15' al.trail théorique</t>
    </r>
    <r>
      <rPr>
        <sz val="8"/>
        <color indexed="8"/>
        <rFont val="Arial Narrow"/>
        <family val="2"/>
      </rPr>
      <t xml:space="preserve"> r= 5' footing
+ footing 12' + </t>
    </r>
    <r>
      <rPr>
        <b/>
        <sz val="8"/>
        <color indexed="10"/>
        <rFont val="Arial Narrow"/>
        <family val="2"/>
      </rPr>
      <t xml:space="preserve">côtes 8x40'' </t>
    </r>
    <r>
      <rPr>
        <sz val="8"/>
        <color indexed="8"/>
        <rFont val="Arial Narrow"/>
        <family val="2"/>
      </rPr>
      <t>au train 
r =descente dynamique + footing 10' 60%-65%vma 
(</t>
    </r>
    <r>
      <rPr>
        <u val="single"/>
        <sz val="8"/>
        <color indexed="8"/>
        <rFont val="Arial Narrow"/>
        <family val="2"/>
      </rPr>
      <t>avec du D+</t>
    </r>
    <r>
      <rPr>
        <sz val="8"/>
        <color indexed="8"/>
        <rFont val="Arial Narrow"/>
        <family val="2"/>
      </rPr>
      <t>)</t>
    </r>
  </si>
  <si>
    <r>
      <t>Footing 46' 65% vma 
+</t>
    </r>
    <r>
      <rPr>
        <b/>
        <sz val="8"/>
        <color indexed="10"/>
        <rFont val="Arial Narrow"/>
        <family val="2"/>
      </rPr>
      <t xml:space="preserve"> acc. 20' + 15' al.trail théorique</t>
    </r>
    <r>
      <rPr>
        <sz val="8"/>
        <color indexed="8"/>
        <rFont val="Arial Narrow"/>
        <family val="2"/>
      </rPr>
      <t xml:space="preserve"> r= 5' footing
+ footing 12' + </t>
    </r>
    <r>
      <rPr>
        <b/>
        <sz val="8"/>
        <color indexed="10"/>
        <rFont val="Arial Narrow"/>
        <family val="2"/>
      </rPr>
      <t xml:space="preserve">côtes 8x40'' au train </t>
    </r>
    <r>
      <rPr>
        <sz val="8"/>
        <color indexed="8"/>
        <rFont val="Arial Narrow"/>
        <family val="2"/>
      </rPr>
      <t xml:space="preserve">
r =descente dynamique + footing 10' 60%-65%vma 
(avec du D+)</t>
    </r>
  </si>
  <si>
    <t>AL. 10km</t>
  </si>
  <si>
    <t>SL avec All. Trail</t>
  </si>
  <si>
    <r>
      <t xml:space="preserve">Footing 60' 65% vma 
+ </t>
    </r>
    <r>
      <rPr>
        <b/>
        <sz val="8"/>
        <color indexed="10"/>
        <rFont val="Arial Narrow"/>
        <family val="2"/>
      </rPr>
      <t>acc. 20' + 15' + 10' al.trail théorique</t>
    </r>
    <r>
      <rPr>
        <sz val="8"/>
        <color indexed="8"/>
        <rFont val="Arial Narrow"/>
        <family val="2"/>
      </rPr>
      <t xml:space="preserve">
r= 5' footing
+ footing 15' 60%-65%vma 
 (avec du D+)</t>
    </r>
  </si>
  <si>
    <r>
      <t xml:space="preserve">Footing 25' 
+ </t>
    </r>
    <r>
      <rPr>
        <b/>
        <sz val="8"/>
        <color indexed="10"/>
        <rFont val="Arial Narrow"/>
        <family val="2"/>
      </rPr>
      <t xml:space="preserve">acc.6'/5'/4'/3'/2' </t>
    </r>
    <r>
      <rPr>
        <sz val="8"/>
        <color indexed="8"/>
        <rFont val="Arial Narrow"/>
        <family val="2"/>
      </rPr>
      <t>75% à 90% vma
 r=50% tps d'effort 3'/2'30"/2'/1'30'' + footing 6'</t>
    </r>
  </si>
  <si>
    <t xml:space="preserve">Footing 60' 65%-70% vma 
</t>
  </si>
  <si>
    <r>
      <t>Footing 46' 65% vma 
+</t>
    </r>
    <r>
      <rPr>
        <sz val="8"/>
        <color indexed="10"/>
        <rFont val="Arial Narrow"/>
        <family val="2"/>
      </rPr>
      <t xml:space="preserve"> acc. </t>
    </r>
    <r>
      <rPr>
        <b/>
        <sz val="8"/>
        <color indexed="10"/>
        <rFont val="Arial Narrow"/>
        <family val="2"/>
      </rPr>
      <t xml:space="preserve">10' + 15' </t>
    </r>
    <r>
      <rPr>
        <sz val="8"/>
        <rFont val="Arial Narrow"/>
        <family val="2"/>
      </rPr>
      <t xml:space="preserve"> </t>
    </r>
    <r>
      <rPr>
        <b/>
        <sz val="8"/>
        <color indexed="10"/>
        <rFont val="Arial Narrow"/>
        <family val="2"/>
      </rPr>
      <t xml:space="preserve">al.trail théorique </t>
    </r>
    <r>
      <rPr>
        <i/>
        <sz val="8"/>
        <rFont val="Arial Narrow"/>
        <family val="2"/>
      </rPr>
      <t>r =5' footing</t>
    </r>
    <r>
      <rPr>
        <sz val="8"/>
        <color indexed="8"/>
        <rFont val="Arial Narrow"/>
        <family val="2"/>
      </rPr>
      <t xml:space="preserve">
+ footing 12'  +</t>
    </r>
    <r>
      <rPr>
        <b/>
        <sz val="8"/>
        <color indexed="10"/>
        <rFont val="Arial Narrow"/>
        <family val="2"/>
      </rPr>
      <t xml:space="preserve"> côtes 6x30'' </t>
    </r>
    <r>
      <rPr>
        <sz val="8"/>
        <color indexed="8"/>
        <rFont val="Arial Narrow"/>
        <family val="2"/>
      </rPr>
      <t>au train 
r =descente dynamique
+ footing 10' 60%-65%vma 
(</t>
    </r>
    <r>
      <rPr>
        <u val="single"/>
        <sz val="8"/>
        <color indexed="8"/>
        <rFont val="Arial Narrow"/>
        <family val="2"/>
      </rPr>
      <t>avec du D+</t>
    </r>
    <r>
      <rPr>
        <sz val="8"/>
        <color indexed="8"/>
        <rFont val="Arial Narrow"/>
        <family val="2"/>
      </rPr>
      <t>)</t>
    </r>
  </si>
  <si>
    <r>
      <t>Footing 45' 65% vma 
+</t>
    </r>
    <r>
      <rPr>
        <b/>
        <sz val="8"/>
        <color indexed="10"/>
        <rFont val="Arial Narrow"/>
        <family val="2"/>
      </rPr>
      <t xml:space="preserve"> acc. 10' + 15'  al.trail théorique</t>
    </r>
    <r>
      <rPr>
        <sz val="8"/>
        <color indexed="8"/>
        <rFont val="Arial Narrow"/>
        <family val="2"/>
      </rPr>
      <t xml:space="preserve"> r =5' footing
+ footing 12'  + </t>
    </r>
    <r>
      <rPr>
        <b/>
        <sz val="8"/>
        <color indexed="10"/>
        <rFont val="Arial Narrow"/>
        <family val="2"/>
      </rPr>
      <t xml:space="preserve">côtes 6x30'' au train </t>
    </r>
    <r>
      <rPr>
        <sz val="8"/>
        <color indexed="8"/>
        <rFont val="Arial Narrow"/>
        <family val="2"/>
      </rPr>
      <t xml:space="preserve">
r =descente dynamique
+ footing 10' 60%-65%vma 
(avec du D+)</t>
    </r>
  </si>
  <si>
    <t>SL D+</t>
  </si>
  <si>
    <t>Footing 40' + Renforcement Musculaire</t>
  </si>
  <si>
    <r>
      <t xml:space="preserve">Footing 25' +
</t>
    </r>
    <r>
      <rPr>
        <b/>
        <sz val="8"/>
        <color indexed="10"/>
        <rFont val="Arial Narrow"/>
        <family val="2"/>
      </rPr>
      <t xml:space="preserve"> 6x1000m (al.10km) </t>
    </r>
    <r>
      <rPr>
        <sz val="8"/>
        <color indexed="8"/>
        <rFont val="Arial Narrow"/>
        <family val="2"/>
      </rPr>
      <t>r=1'40'' trot 
 + Ra 5'</t>
    </r>
  </si>
  <si>
    <r>
      <t>Ech 25' (footing+gammes)
+</t>
    </r>
    <r>
      <rPr>
        <b/>
        <sz val="8"/>
        <color indexed="10"/>
        <rFont val="Arial Narrow"/>
        <family val="2"/>
      </rPr>
      <t xml:space="preserve"> acc. 6x1000m al.10km</t>
    </r>
    <r>
      <rPr>
        <sz val="8"/>
        <color indexed="8"/>
        <rFont val="Arial Narrow"/>
        <family val="2"/>
      </rPr>
      <t xml:space="preserve">  r=1'40'' 
+ footing 5'</t>
    </r>
  </si>
  <si>
    <t>L'idéal est de placer un petit footing souple 
de 20'-30' entre S2 et S3 si possible.</t>
  </si>
  <si>
    <t>S3 du 10 Aout au 16 Aout</t>
  </si>
  <si>
    <t>S10 du 28 Septembre au 04 Octobre</t>
  </si>
  <si>
    <t>S7 du 07 Septembre au 13 Septembre</t>
  </si>
  <si>
    <t>S9 du 21 Septembre au 27 Septembre</t>
  </si>
  <si>
    <t>S6 du 31 Aout au 06 Septembre</t>
  </si>
  <si>
    <t>S5 du 24 Aout au 30 Aout</t>
  </si>
  <si>
    <t>S2 du 03 Aout au 09 Aout</t>
  </si>
  <si>
    <t>S1 du 27 Juillet au 02 Aout</t>
  </si>
  <si>
    <t>27 Juillet au 02 Aout</t>
  </si>
  <si>
    <t>03 Aout au 09 Aout</t>
  </si>
  <si>
    <t>10 Aout au 16 Aout</t>
  </si>
  <si>
    <t>17 Aout au 23 Aout</t>
  </si>
  <si>
    <t>24 Aout au 30 Aout</t>
  </si>
  <si>
    <t>31 Aout au 06 Septembre</t>
  </si>
  <si>
    <t>07 Septembre au 13 Septembre</t>
  </si>
  <si>
    <t xml:space="preserve"> 14 Septembre au 20 Septembre</t>
  </si>
  <si>
    <t>21 Septembre au 27 Septembre</t>
  </si>
  <si>
    <t>28 Septembre au 04 Octobre</t>
  </si>
  <si>
    <t>Séance 3 (facultative)</t>
  </si>
  <si>
    <t>Vma Intensive</t>
  </si>
  <si>
    <t>SL+ Parcours Trail</t>
  </si>
  <si>
    <r>
      <t xml:space="preserve">Footing 30' 
+ acc.  </t>
    </r>
    <r>
      <rPr>
        <b/>
        <sz val="8"/>
        <color indexed="10"/>
        <rFont val="Arial Narrow"/>
        <family val="2"/>
      </rPr>
      <t>8x45''/45''</t>
    </r>
    <r>
      <rPr>
        <sz val="8"/>
        <color indexed="8"/>
        <rFont val="Arial Narrow"/>
        <family val="2"/>
      </rPr>
      <t xml:space="preserve"> 100% vma
+ Ra 10'</t>
    </r>
  </si>
  <si>
    <r>
      <rPr>
        <sz val="8"/>
        <rFont val="Arial Narrow"/>
        <family val="2"/>
      </rPr>
      <t>Footing 50 '+</t>
    </r>
    <r>
      <rPr>
        <b/>
        <sz val="8"/>
        <color indexed="10"/>
        <rFont val="Arial Narrow"/>
        <family val="2"/>
      </rPr>
      <t xml:space="preserve"> 15' </t>
    </r>
    <r>
      <rPr>
        <sz val="8"/>
        <rFont val="Arial Narrow"/>
        <family val="2"/>
      </rPr>
      <t>entre 75% et 80% Vma
 + footing 15'</t>
    </r>
    <r>
      <rPr>
        <b/>
        <sz val="8"/>
        <color indexed="10"/>
        <rFont val="Arial Narrow"/>
        <family val="2"/>
      </rPr>
      <t xml:space="preserve"> </t>
    </r>
  </si>
  <si>
    <t>Vma Extensive</t>
  </si>
  <si>
    <r>
      <t xml:space="preserve">Ech 25' (footing+gammes)
</t>
    </r>
    <r>
      <rPr>
        <b/>
        <sz val="8"/>
        <color indexed="10"/>
        <rFont val="Arial Narrow"/>
        <family val="2"/>
      </rPr>
      <t>2x5x500m</t>
    </r>
    <r>
      <rPr>
        <sz val="8"/>
        <color indexed="8"/>
        <rFont val="Arial Narrow"/>
        <family val="2"/>
      </rPr>
      <t xml:space="preserve"> (95% vma)
r=1'10'' R=2'30'' marche+trot
+  Ra 5'</t>
    </r>
  </si>
  <si>
    <t xml:space="preserve">Footing  40' + Renforcement Musculaire
</t>
  </si>
  <si>
    <r>
      <t xml:space="preserve">Ech 25' (footing+gammes)
</t>
    </r>
    <r>
      <rPr>
        <b/>
        <sz val="8"/>
        <color indexed="10"/>
        <rFont val="Arial Narrow"/>
        <family val="2"/>
      </rPr>
      <t>3000m-2000m-1500m</t>
    </r>
    <r>
      <rPr>
        <sz val="8"/>
        <rFont val="Arial Narrow"/>
        <family val="2"/>
      </rPr>
      <t xml:space="preserve"> al Semi R=2' trot</t>
    </r>
    <r>
      <rPr>
        <sz val="8"/>
        <color indexed="8"/>
        <rFont val="Arial Narrow"/>
        <family val="2"/>
      </rPr>
      <t xml:space="preserve">
 + Ra 5’</t>
    </r>
  </si>
  <si>
    <t>Al. Semi</t>
  </si>
  <si>
    <r>
      <t>Footing 60' (65% vma)
+</t>
    </r>
    <r>
      <rPr>
        <b/>
        <sz val="8"/>
        <color indexed="10"/>
        <rFont val="Arial Narrow"/>
        <family val="2"/>
      </rPr>
      <t xml:space="preserve"> acc. 20' + 15' + 10' al.trail théorique</t>
    </r>
    <r>
      <rPr>
        <sz val="8"/>
        <color indexed="8"/>
        <rFont val="Arial Narrow"/>
        <family val="2"/>
      </rPr>
      <t xml:space="preserve">
r= 5' footing
+ footing 15' 60%-65%vma 
 (</t>
    </r>
    <r>
      <rPr>
        <u val="single"/>
        <sz val="8"/>
        <color indexed="8"/>
        <rFont val="Arial Narrow"/>
        <family val="2"/>
      </rPr>
      <t>avec du D+</t>
    </r>
    <r>
      <rPr>
        <sz val="8"/>
        <color indexed="8"/>
        <rFont val="Arial Narrow"/>
        <family val="2"/>
      </rPr>
      <t>)</t>
    </r>
  </si>
  <si>
    <t>Footing/chgt de Rythme</t>
  </si>
  <si>
    <r>
      <t>Footing 25’ +</t>
    </r>
    <r>
      <rPr>
        <b/>
        <sz val="8"/>
        <color indexed="10"/>
        <rFont val="Arial Narrow"/>
        <family val="2"/>
      </rPr>
      <t xml:space="preserve"> 5x40''/40'' </t>
    </r>
    <r>
      <rPr>
        <sz val="8"/>
        <rFont val="Arial Narrow"/>
        <family val="2"/>
      </rPr>
      <t xml:space="preserve">(80%-85%vma)
</t>
    </r>
    <r>
      <rPr>
        <sz val="8"/>
        <color indexed="25"/>
        <rFont val="Arial Narrow"/>
        <family val="2"/>
      </rPr>
      <t xml:space="preserve"> </t>
    </r>
    <r>
      <rPr>
        <sz val="8"/>
        <rFont val="Arial Narrow"/>
        <family val="2"/>
      </rPr>
      <t>+ footing 5’</t>
    </r>
  </si>
  <si>
    <r>
      <t xml:space="preserve">* </t>
    </r>
    <r>
      <rPr>
        <u val="single"/>
        <sz val="8"/>
        <color indexed="8"/>
        <rFont val="Arial Narrow"/>
        <family val="2"/>
      </rPr>
      <t>Puissance aérobie</t>
    </r>
    <r>
      <rPr>
        <sz val="8"/>
        <color indexed="8"/>
        <rFont val="Arial Narrow"/>
        <family val="2"/>
      </rPr>
      <t xml:space="preserve"> : 
- Développement/entretien Vma
* </t>
    </r>
    <r>
      <rPr>
        <u val="single"/>
        <sz val="8"/>
        <color indexed="8"/>
        <rFont val="Arial Narrow"/>
        <family val="2"/>
      </rPr>
      <t>Capacité aérobie</t>
    </r>
    <r>
      <rPr>
        <sz val="8"/>
        <color indexed="8"/>
        <rFont val="Arial Narrow"/>
        <family val="2"/>
      </rPr>
      <t xml:space="preserve"> : 
- Allure trail 
- Sortie longue   
*</t>
    </r>
    <r>
      <rPr>
        <u val="single"/>
        <sz val="8"/>
        <color indexed="8"/>
        <rFont val="Arial Narrow"/>
        <family val="2"/>
      </rPr>
      <t xml:space="preserve">Renforcement musculaire
</t>
    </r>
  </si>
  <si>
    <t>S4 du 17 Aout au 23 Aout (Régénération)</t>
  </si>
  <si>
    <t xml:space="preserve">Footing 55' (65%-70% vma)
</t>
  </si>
  <si>
    <t>S8 du 14 Septembre au 20 Septembre (Régénération)</t>
  </si>
  <si>
    <r>
      <t xml:space="preserve">Ech 25' (footing+gammes)
</t>
    </r>
    <r>
      <rPr>
        <b/>
        <sz val="8"/>
        <color indexed="10"/>
        <rFont val="Arial Narrow"/>
        <family val="2"/>
      </rPr>
      <t xml:space="preserve">10x300m </t>
    </r>
    <r>
      <rPr>
        <sz val="8"/>
        <rFont val="Arial Narrow"/>
        <family val="2"/>
      </rPr>
      <t>(95% vma) r=100m trot</t>
    </r>
    <r>
      <rPr>
        <sz val="8"/>
        <color indexed="8"/>
        <rFont val="Arial Narrow"/>
        <family val="2"/>
      </rPr>
      <t xml:space="preserve">
+ ra 5'</t>
    </r>
  </si>
  <si>
    <r>
      <t xml:space="preserve">Footing 25' 
</t>
    </r>
    <r>
      <rPr>
        <u val="single"/>
        <sz val="8"/>
        <rFont val="Arial Narrow"/>
        <family val="2"/>
      </rPr>
      <t>Côtes</t>
    </r>
    <r>
      <rPr>
        <sz val="8"/>
        <rFont val="Arial Narrow"/>
        <family val="2"/>
      </rPr>
      <t xml:space="preserve"> : </t>
    </r>
    <r>
      <rPr>
        <b/>
        <sz val="8"/>
        <color indexed="10"/>
        <rFont val="Arial Narrow"/>
        <family val="2"/>
      </rPr>
      <t xml:space="preserve">8x45" au train </t>
    </r>
    <r>
      <rPr>
        <sz val="8"/>
        <rFont val="Arial Narrow"/>
        <family val="2"/>
      </rPr>
      <t xml:space="preserve">r=descente  r=2' trot
+ </t>
    </r>
    <r>
      <rPr>
        <u val="single"/>
        <sz val="8"/>
        <rFont val="Arial Narrow"/>
        <family val="2"/>
      </rPr>
      <t>Plat</t>
    </r>
    <r>
      <rPr>
        <sz val="8"/>
        <rFont val="Arial Narrow"/>
        <family val="2"/>
      </rPr>
      <t xml:space="preserve"> : </t>
    </r>
    <r>
      <rPr>
        <b/>
        <sz val="8"/>
        <color indexed="10"/>
        <rFont val="Arial Narrow"/>
        <family val="2"/>
      </rPr>
      <t>acc.8x20''/20'</t>
    </r>
    <r>
      <rPr>
        <sz val="8"/>
        <rFont val="Arial Narrow"/>
        <family val="2"/>
      </rPr>
      <t>' 100% vma 
 + Ra 8’</t>
    </r>
  </si>
  <si>
    <r>
      <rPr>
        <sz val="8"/>
        <rFont val="Arial Narrow"/>
        <family val="2"/>
      </rPr>
      <t xml:space="preserve">Footing 50' + </t>
    </r>
    <r>
      <rPr>
        <b/>
        <sz val="8"/>
        <color indexed="10"/>
        <rFont val="Arial Narrow"/>
        <family val="2"/>
      </rPr>
      <t>15'</t>
    </r>
    <r>
      <rPr>
        <sz val="8"/>
        <rFont val="Arial Narrow"/>
        <family val="2"/>
      </rPr>
      <t xml:space="preserve"> entre 75% et 80% Vma
 + footing 15' </t>
    </r>
  </si>
  <si>
    <r>
      <t xml:space="preserve">Footing 30' 
+ </t>
    </r>
    <r>
      <rPr>
        <b/>
        <sz val="8"/>
        <color indexed="10"/>
        <rFont val="Arial Narrow"/>
        <family val="2"/>
      </rPr>
      <t>acc. 8x45''/45''</t>
    </r>
    <r>
      <rPr>
        <sz val="8"/>
        <color indexed="8"/>
        <rFont val="Arial Narrow"/>
        <family val="2"/>
      </rPr>
      <t xml:space="preserve"> 100% vma
+ Ra 10'</t>
    </r>
  </si>
  <si>
    <r>
      <t xml:space="preserve">Ech 25' (footing+gammes)
</t>
    </r>
    <r>
      <rPr>
        <b/>
        <sz val="8"/>
        <color indexed="10"/>
        <rFont val="Arial Narrow"/>
        <family val="2"/>
      </rPr>
      <t>+ 3000m-2000m-1500m</t>
    </r>
    <r>
      <rPr>
        <sz val="8"/>
        <color indexed="8"/>
        <rFont val="Arial Narrow"/>
        <family val="2"/>
      </rPr>
      <t xml:space="preserve"> al Semi R=2' trot
 + Ra 5’</t>
    </r>
  </si>
  <si>
    <r>
      <t xml:space="preserve">Ech 25' (footing+gammes)
</t>
    </r>
    <r>
      <rPr>
        <b/>
        <sz val="8"/>
        <color indexed="10"/>
        <rFont val="Arial Narrow"/>
        <family val="2"/>
      </rPr>
      <t xml:space="preserve">10x300m </t>
    </r>
    <r>
      <rPr>
        <sz val="8"/>
        <color indexed="8"/>
        <rFont val="Arial Narrow"/>
        <family val="2"/>
      </rPr>
      <t>(95% vma) r=100m trot
+ ra 5'</t>
    </r>
  </si>
  <si>
    <r>
      <t>Footing 25' 
Côtes :</t>
    </r>
    <r>
      <rPr>
        <b/>
        <sz val="8"/>
        <color indexed="10"/>
        <rFont val="Arial Narrow"/>
        <family val="2"/>
      </rPr>
      <t xml:space="preserve"> 8x45" </t>
    </r>
    <r>
      <rPr>
        <sz val="8"/>
        <rFont val="Arial Narrow"/>
        <family val="2"/>
      </rPr>
      <t xml:space="preserve">au train r=descente  r=2' trot
+ Plat : </t>
    </r>
    <r>
      <rPr>
        <b/>
        <sz val="8"/>
        <color indexed="10"/>
        <rFont val="Arial Narrow"/>
        <family val="2"/>
      </rPr>
      <t xml:space="preserve">acc.8x20''/20'' </t>
    </r>
    <r>
      <rPr>
        <sz val="8"/>
        <rFont val="Arial Narrow"/>
        <family val="2"/>
      </rPr>
      <t>100% vma 
 + Ra 8’</t>
    </r>
  </si>
  <si>
    <r>
      <t>Footing 25’ +</t>
    </r>
    <r>
      <rPr>
        <b/>
        <sz val="8"/>
        <color indexed="10"/>
        <rFont val="Arial Narrow"/>
        <family val="2"/>
      </rPr>
      <t xml:space="preserve"> 5x40''/40'</t>
    </r>
    <r>
      <rPr>
        <sz val="8"/>
        <color indexed="8"/>
        <rFont val="Arial Narrow"/>
        <family val="2"/>
      </rPr>
      <t>' (80%-85%vma)
 + footing 5’</t>
    </r>
  </si>
  <si>
    <t>Footing/Chgt de Rythme</t>
  </si>
  <si>
    <t xml:space="preserve">S4 </t>
  </si>
  <si>
    <t xml:space="preserve"> S5  </t>
  </si>
  <si>
    <t xml:space="preserve"> S6 </t>
  </si>
  <si>
    <t xml:space="preserve"> S7 </t>
  </si>
  <si>
    <t xml:space="preserve">S9 </t>
  </si>
  <si>
    <t xml:space="preserve"> S8  Régénération</t>
  </si>
  <si>
    <t xml:space="preserve"> S10 </t>
  </si>
  <si>
    <t>Le plan est destiné aux atlhlétes qui participeront à l'Ecotrail de Paris. La préparation est établie sur 10 semaines avec 4 séances mais modulable en fonction des disponibilités. L'allure du plan est basée sur une vma de 15,2km/h mais vous pouvez obtenir les allures prévues en changant la vma dans le tableau et en vous rapportant aux % prédictionnels par vma. L'allure trail est très théorique, les parcours et les profils sont variés,  il est préférable de se baser sur les fréquences cardiaques lors des fractionnés en nature. Les séances sont plutôt prévues en nature mais les fractionnés courts se feront sur piste en harmonie avec les autres plans (club) prévus (compatibles).
Si vous avez des questions, n'hésitez pas sur gilcle@cegetel.net 
Bon training. Gilles</t>
  </si>
  <si>
    <t>VMA Extensive</t>
  </si>
  <si>
    <t>VMA Intensive</t>
  </si>
  <si>
    <r>
      <t xml:space="preserve">PREAMBULE </t>
    </r>
    <r>
      <rPr>
        <i/>
        <sz val="8"/>
        <color indexed="10"/>
        <rFont val="Arial Narrow"/>
        <family val="2"/>
      </rPr>
      <t>(Chgt de Date Report Mars à Octobre)</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</si>
</sst>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mm:ss.00"/>
    <numFmt numFmtId="167" formatCode="h:mm:ss;@"/>
    <numFmt numFmtId="168" formatCode="0.0%"/>
  </numFmts>
  <fonts count="55">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sz val="18"/>
      <color indexed="54"/>
      <name val="Calibri Light"/>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0"/>
      <color indexed="8"/>
      <name val="Calibri"/>
      <family val="2"/>
    </font>
    <font>
      <b/>
      <sz val="8"/>
      <color indexed="18"/>
      <name val="Arial"/>
      <family val="2"/>
    </font>
    <font>
      <sz val="8"/>
      <color indexed="18"/>
      <name val="Arial"/>
      <family val="2"/>
    </font>
    <font>
      <sz val="8"/>
      <color indexed="8"/>
      <name val="Arial Narrow"/>
      <family val="2"/>
    </font>
    <font>
      <u val="single"/>
      <sz val="8"/>
      <color indexed="8"/>
      <name val="Arial Narrow"/>
      <family val="2"/>
    </font>
    <font>
      <b/>
      <sz val="10"/>
      <name val="Arial"/>
      <family val="2"/>
    </font>
    <font>
      <i/>
      <sz val="8"/>
      <color indexed="8"/>
      <name val="Times New Roman"/>
      <family val="1"/>
    </font>
    <font>
      <b/>
      <sz val="12"/>
      <name val="Times New Roman"/>
      <family val="1"/>
    </font>
    <font>
      <sz val="12"/>
      <color indexed="8"/>
      <name val="Times New Roman"/>
      <family val="1"/>
    </font>
    <font>
      <i/>
      <sz val="10"/>
      <color indexed="8"/>
      <name val="Times New Roman"/>
      <family val="1"/>
    </font>
    <font>
      <b/>
      <sz val="8"/>
      <name val="Arial"/>
      <family val="2"/>
    </font>
    <font>
      <sz val="8"/>
      <name val="Arial"/>
      <family val="2"/>
    </font>
    <font>
      <sz val="11"/>
      <color indexed="20"/>
      <name val="Times New Roman"/>
      <family val="1"/>
    </font>
    <font>
      <b/>
      <sz val="10"/>
      <color indexed="8"/>
      <name val="Times New Roman"/>
      <family val="1"/>
    </font>
    <font>
      <b/>
      <sz val="12"/>
      <name val="Arial"/>
      <family val="2"/>
    </font>
    <font>
      <sz val="8"/>
      <name val="Arial Narrow"/>
      <family val="2"/>
    </font>
    <font>
      <b/>
      <sz val="8"/>
      <color indexed="10"/>
      <name val="Arial Narrow"/>
      <family val="2"/>
    </font>
    <font>
      <sz val="8"/>
      <color indexed="53"/>
      <name val="Arial Narrow"/>
      <family val="2"/>
    </font>
    <font>
      <sz val="8"/>
      <color indexed="10"/>
      <name val="Arial Narrow"/>
      <family val="2"/>
    </font>
    <font>
      <b/>
      <sz val="8"/>
      <color indexed="18"/>
      <name val="Arial Narrow"/>
      <family val="2"/>
    </font>
    <font>
      <b/>
      <sz val="12"/>
      <color indexed="10"/>
      <name val="Times New Roman"/>
      <family val="1"/>
    </font>
    <font>
      <sz val="10"/>
      <color indexed="10"/>
      <name val="Arial"/>
      <family val="2"/>
    </font>
    <font>
      <b/>
      <sz val="10"/>
      <color indexed="18"/>
      <name val="Times New Roman"/>
      <family val="1"/>
    </font>
    <font>
      <b/>
      <sz val="9"/>
      <color indexed="18"/>
      <name val="Times New Roman"/>
      <family val="1"/>
    </font>
    <font>
      <b/>
      <sz val="10"/>
      <color indexed="18"/>
      <name val="Arial"/>
      <family val="2"/>
    </font>
    <font>
      <b/>
      <sz val="9"/>
      <color indexed="18"/>
      <name val="Arial"/>
      <family val="2"/>
    </font>
    <font>
      <b/>
      <i/>
      <sz val="8"/>
      <name val="Arial Narrow"/>
      <family val="2"/>
    </font>
    <font>
      <u val="single"/>
      <sz val="10"/>
      <color indexed="12"/>
      <name val="Arial"/>
      <family val="2"/>
    </font>
    <font>
      <u val="single"/>
      <sz val="10"/>
      <color indexed="36"/>
      <name val="Arial"/>
      <family val="2"/>
    </font>
    <font>
      <sz val="9"/>
      <name val="Arial"/>
      <family val="2"/>
    </font>
    <font>
      <i/>
      <sz val="8"/>
      <name val="Arial Narrow"/>
      <family val="2"/>
    </font>
    <font>
      <u val="single"/>
      <sz val="8"/>
      <name val="Arial Narrow"/>
      <family val="2"/>
    </font>
    <font>
      <sz val="8"/>
      <color indexed="25"/>
      <name val="Arial Narrow"/>
      <family val="2"/>
    </font>
    <font>
      <b/>
      <sz val="15"/>
      <color indexed="54"/>
      <name val="Calibri"/>
      <family val="2"/>
    </font>
    <font>
      <i/>
      <sz val="8"/>
      <color indexed="10"/>
      <name val="Arial Narrow"/>
      <family val="2"/>
    </font>
    <font>
      <sz val="18"/>
      <color theme="3"/>
      <name val="Calibri Light"/>
      <family val="2"/>
    </font>
    <font>
      <b/>
      <sz val="15"/>
      <color theme="3"/>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55"/>
        <bgColor indexed="64"/>
      </patternFill>
    </fill>
    <fill>
      <patternFill patternType="solid">
        <fgColor indexed="41"/>
        <bgColor indexed="64"/>
      </patternFill>
    </fill>
    <fill>
      <patternFill patternType="solid">
        <fgColor indexed="43"/>
        <bgColor indexed="64"/>
      </patternFill>
    </fill>
    <fill>
      <patternFill patternType="solid">
        <fgColor indexed="11"/>
        <bgColor indexed="64"/>
      </patternFill>
    </fill>
    <fill>
      <patternFill patternType="solid">
        <fgColor indexed="22"/>
        <bgColor indexed="64"/>
      </patternFill>
    </fill>
    <fill>
      <patternFill patternType="solid">
        <fgColor indexed="11"/>
        <bgColor indexed="64"/>
      </patternFill>
    </fill>
    <fill>
      <patternFill patternType="solid">
        <fgColor indexed="11"/>
        <bgColor indexed="64"/>
      </patternFill>
    </fill>
    <fill>
      <patternFill patternType="solid">
        <fgColor rgb="FFFFFF00"/>
        <bgColor indexed="64"/>
      </patternFill>
    </fill>
  </fills>
  <borders count="6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style="thin"/>
    </border>
    <border>
      <left>
        <color indexed="63"/>
      </left>
      <right style="thin">
        <color indexed="8"/>
      </right>
      <top style="thin"/>
      <bottom style="thin"/>
    </border>
    <border>
      <left>
        <color indexed="63"/>
      </left>
      <right>
        <color indexed="63"/>
      </right>
      <top style="thin"/>
      <bottom style="thin"/>
    </border>
    <border>
      <left style="thin"/>
      <right style="thin"/>
      <top style="thin"/>
      <bottom style="thin"/>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color indexed="63"/>
      </right>
      <top>
        <color indexed="63"/>
      </top>
      <bottom style="medium">
        <color indexed="8"/>
      </bottom>
    </border>
    <border>
      <left style="medium">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color indexed="63"/>
      </right>
      <top style="thin">
        <color indexed="8"/>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color indexed="8"/>
      </left>
      <right style="medium">
        <color indexed="8"/>
      </right>
      <top style="medium">
        <color indexed="8"/>
      </top>
      <bottom style="medium">
        <color indexed="8"/>
      </bottom>
    </border>
    <border>
      <left>
        <color indexed="63"/>
      </left>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color indexed="8"/>
      </left>
      <right>
        <color indexed="63"/>
      </right>
      <top>
        <color indexed="63"/>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6" fillId="7" borderId="1" applyNumberFormat="0" applyAlignment="0" applyProtection="0"/>
    <xf numFmtId="0" fontId="7" fillId="3"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8" fillId="21" borderId="0" applyNumberFormat="0" applyBorder="0" applyAlignment="0" applyProtection="0"/>
    <xf numFmtId="0" fontId="0" fillId="22" borderId="3" applyNumberFormat="0" applyFont="0" applyAlignment="0" applyProtection="0"/>
    <xf numFmtId="0" fontId="0" fillId="23" borderId="4" applyNumberFormat="0" applyAlignment="0" applyProtection="0"/>
    <xf numFmtId="9" fontId="0" fillId="0" borderId="0" applyFill="0" applyBorder="0" applyAlignment="0" applyProtection="0"/>
    <xf numFmtId="0" fontId="9" fillId="4" borderId="0" applyNumberFormat="0" applyBorder="0" applyAlignment="0" applyProtection="0"/>
    <xf numFmtId="0" fontId="10" fillId="20" borderId="5" applyNumberFormat="0" applyAlignment="0" applyProtection="0"/>
    <xf numFmtId="0" fontId="11" fillId="0" borderId="0" applyNumberFormat="0" applyFill="0" applyBorder="0" applyAlignment="0" applyProtection="0"/>
    <xf numFmtId="0" fontId="53" fillId="0" borderId="0" applyNumberFormat="0" applyFill="0" applyBorder="0" applyAlignment="0" applyProtection="0"/>
    <xf numFmtId="0" fontId="12" fillId="0" borderId="6" applyNumberFormat="0" applyFill="0" applyAlignment="0" applyProtection="0"/>
    <xf numFmtId="0" fontId="13" fillId="0" borderId="0" applyNumberFormat="0" applyFill="0" applyBorder="0" applyAlignment="0" applyProtection="0"/>
    <xf numFmtId="0" fontId="54" fillId="0" borderId="7"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24" borderId="11" applyNumberFormat="0" applyAlignment="0" applyProtection="0"/>
  </cellStyleXfs>
  <cellXfs count="148">
    <xf numFmtId="0" fontId="0" fillId="0" borderId="0" xfId="0" applyAlignment="1">
      <alignment/>
    </xf>
    <xf numFmtId="0" fontId="20" fillId="20" borderId="12" xfId="0" applyFont="1" applyFill="1" applyBorder="1" applyAlignment="1" applyProtection="1">
      <alignment horizontal="center" vertical="center" wrapText="1"/>
      <protection/>
    </xf>
    <xf numFmtId="0" fontId="20" fillId="20" borderId="13" xfId="0" applyFont="1" applyFill="1" applyBorder="1" applyAlignment="1" applyProtection="1">
      <alignment horizontal="center" vertical="center" wrapText="1"/>
      <protection/>
    </xf>
    <xf numFmtId="0" fontId="21" fillId="20" borderId="14" xfId="0" applyFont="1" applyFill="1" applyBorder="1" applyAlignment="1">
      <alignment horizontal="center" vertical="center" wrapText="1"/>
    </xf>
    <xf numFmtId="21" fontId="21" fillId="0" borderId="14" xfId="0" applyNumberFormat="1"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20" borderId="16" xfId="0" applyFont="1" applyFill="1" applyBorder="1" applyAlignment="1">
      <alignment horizontal="center" vertical="center" wrapText="1"/>
    </xf>
    <xf numFmtId="21" fontId="21" fillId="0" borderId="0" xfId="0" applyNumberFormat="1" applyFont="1" applyFill="1" applyBorder="1" applyAlignment="1">
      <alignment horizontal="center" vertical="center" wrapText="1"/>
    </xf>
    <xf numFmtId="21" fontId="21" fillId="0" borderId="15"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24" fillId="0" borderId="0" xfId="0" applyFont="1" applyBorder="1" applyAlignment="1">
      <alignment horizontal="right"/>
    </xf>
    <xf numFmtId="0" fontId="26" fillId="0" borderId="0" xfId="0" applyFont="1" applyAlignment="1">
      <alignment/>
    </xf>
    <xf numFmtId="0" fontId="0" fillId="0" borderId="0" xfId="0" applyBorder="1" applyAlignment="1">
      <alignment/>
    </xf>
    <xf numFmtId="0" fontId="23" fillId="20" borderId="17" xfId="0" applyFont="1" applyFill="1" applyBorder="1" applyAlignment="1">
      <alignment horizontal="center"/>
    </xf>
    <xf numFmtId="0" fontId="28" fillId="20" borderId="13" xfId="0" applyFont="1" applyFill="1" applyBorder="1" applyAlignment="1">
      <alignment horizontal="center"/>
    </xf>
    <xf numFmtId="0" fontId="28" fillId="20" borderId="18" xfId="0" applyFont="1" applyFill="1" applyBorder="1" applyAlignment="1">
      <alignment horizontal="center"/>
    </xf>
    <xf numFmtId="166" fontId="28" fillId="20" borderId="17" xfId="0" applyNumberFormat="1" applyFont="1" applyFill="1" applyBorder="1" applyAlignment="1">
      <alignment horizontal="center"/>
    </xf>
    <xf numFmtId="0" fontId="28" fillId="20" borderId="0" xfId="0" applyFont="1" applyFill="1" applyBorder="1" applyAlignment="1">
      <alignment horizontal="center"/>
    </xf>
    <xf numFmtId="0" fontId="28" fillId="20" borderId="12" xfId="0" applyFont="1" applyFill="1" applyBorder="1" applyAlignment="1">
      <alignment horizontal="center"/>
    </xf>
    <xf numFmtId="0" fontId="23" fillId="0" borderId="14" xfId="0" applyFont="1" applyFill="1" applyBorder="1" applyAlignment="1">
      <alignment horizontal="center"/>
    </xf>
    <xf numFmtId="0" fontId="0" fillId="0" borderId="19" xfId="0" applyBorder="1" applyAlignment="1">
      <alignment horizontal="center"/>
    </xf>
    <xf numFmtId="0" fontId="0" fillId="0" borderId="14" xfId="0" applyBorder="1" applyAlignment="1">
      <alignment horizontal="center"/>
    </xf>
    <xf numFmtId="166" fontId="30" fillId="0" borderId="17" xfId="0" applyNumberFormat="1" applyFont="1" applyBorder="1" applyAlignment="1" applyProtection="1">
      <alignment horizontal="center"/>
      <protection hidden="1"/>
    </xf>
    <xf numFmtId="166" fontId="30" fillId="0" borderId="14" xfId="0" applyNumberFormat="1" applyFont="1" applyBorder="1" applyAlignment="1" applyProtection="1">
      <alignment horizontal="center"/>
      <protection hidden="1"/>
    </xf>
    <xf numFmtId="166" fontId="0" fillId="0" borderId="0" xfId="0" applyNumberFormat="1" applyAlignment="1">
      <alignment/>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166" fontId="30" fillId="0" borderId="0" xfId="0" applyNumberFormat="1" applyFont="1" applyBorder="1" applyAlignment="1" applyProtection="1">
      <alignment horizontal="center"/>
      <protection hidden="1"/>
    </xf>
    <xf numFmtId="166" fontId="30" fillId="0" borderId="0" xfId="0" applyNumberFormat="1" applyFont="1" applyFill="1" applyBorder="1" applyAlignment="1" applyProtection="1">
      <alignment horizontal="center"/>
      <protection hidden="1"/>
    </xf>
    <xf numFmtId="0" fontId="23" fillId="0" borderId="20" xfId="0" applyFont="1" applyBorder="1" applyAlignment="1">
      <alignment horizontal="center"/>
    </xf>
    <xf numFmtId="1" fontId="0" fillId="0" borderId="19" xfId="0" applyNumberFormat="1" applyBorder="1" applyAlignment="1">
      <alignment horizontal="center"/>
    </xf>
    <xf numFmtId="1" fontId="0" fillId="0" borderId="14" xfId="0" applyNumberFormat="1" applyBorder="1" applyAlignment="1">
      <alignment horizontal="center"/>
    </xf>
    <xf numFmtId="0" fontId="23" fillId="0" borderId="21" xfId="0" applyFont="1" applyBorder="1" applyAlignment="1">
      <alignment horizontal="center"/>
    </xf>
    <xf numFmtId="1" fontId="0" fillId="0" borderId="22" xfId="0" applyNumberFormat="1" applyBorder="1" applyAlignment="1">
      <alignment horizontal="center"/>
    </xf>
    <xf numFmtId="1" fontId="0" fillId="0" borderId="23" xfId="0" applyNumberFormat="1" applyBorder="1" applyAlignment="1">
      <alignment horizontal="center"/>
    </xf>
    <xf numFmtId="0" fontId="29" fillId="25" borderId="17" xfId="0" applyFont="1" applyFill="1" applyBorder="1" applyAlignment="1" applyProtection="1">
      <alignment horizontal="center" vertical="center" wrapText="1"/>
      <protection/>
    </xf>
    <xf numFmtId="0" fontId="21" fillId="20" borderId="17" xfId="0" applyFont="1" applyFill="1" applyBorder="1" applyAlignment="1">
      <alignment horizontal="center" vertical="center" wrapText="1"/>
    </xf>
    <xf numFmtId="0" fontId="21" fillId="20" borderId="24" xfId="0" applyFont="1" applyFill="1" applyBorder="1" applyAlignment="1">
      <alignment horizontal="center" vertical="center" wrapText="1"/>
    </xf>
    <xf numFmtId="21" fontId="21" fillId="0" borderId="0" xfId="0" applyNumberFormat="1" applyFont="1" applyFill="1" applyBorder="1" applyAlignment="1">
      <alignment horizontal="left" vertical="center" wrapText="1"/>
    </xf>
    <xf numFmtId="0" fontId="0" fillId="0" borderId="0" xfId="0" applyFont="1" applyBorder="1" applyAlignment="1">
      <alignment horizontal="center" wrapText="1"/>
    </xf>
    <xf numFmtId="0" fontId="21" fillId="0" borderId="0" xfId="0" applyFont="1" applyFill="1" applyBorder="1" applyAlignment="1">
      <alignment vertical="center" wrapText="1"/>
    </xf>
    <xf numFmtId="0" fontId="21" fillId="20" borderId="25"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20" borderId="27" xfId="0" applyFont="1" applyFill="1" applyBorder="1" applyAlignment="1">
      <alignment horizontal="center" vertical="center" wrapText="1"/>
    </xf>
    <xf numFmtId="0" fontId="21" fillId="20" borderId="28" xfId="0" applyFont="1" applyFill="1" applyBorder="1" applyAlignment="1">
      <alignment horizontal="center" vertical="center" wrapText="1"/>
    </xf>
    <xf numFmtId="0" fontId="0" fillId="0" borderId="0" xfId="0" applyAlignment="1">
      <alignment horizontal="center"/>
    </xf>
    <xf numFmtId="0" fontId="0" fillId="0" borderId="29" xfId="0" applyBorder="1" applyAlignment="1">
      <alignment horizontal="center"/>
    </xf>
    <xf numFmtId="0" fontId="23" fillId="0" borderId="0" xfId="0" applyFont="1" applyAlignment="1">
      <alignment/>
    </xf>
    <xf numFmtId="0" fontId="0" fillId="26" borderId="29" xfId="0" applyFill="1" applyBorder="1" applyAlignment="1">
      <alignment horizontal="center"/>
    </xf>
    <xf numFmtId="0" fontId="25" fillId="27" borderId="30" xfId="0" applyFont="1" applyFill="1" applyBorder="1" applyAlignment="1" applyProtection="1">
      <alignment horizontal="center"/>
      <protection locked="0"/>
    </xf>
    <xf numFmtId="0" fontId="26" fillId="27" borderId="31" xfId="0" applyFont="1" applyFill="1" applyBorder="1" applyAlignment="1">
      <alignment horizontal="center"/>
    </xf>
    <xf numFmtId="0" fontId="27" fillId="27" borderId="32" xfId="0" applyFont="1" applyFill="1" applyBorder="1" applyAlignment="1">
      <alignment horizontal="right"/>
    </xf>
    <xf numFmtId="0" fontId="25" fillId="27" borderId="32" xfId="0" applyFont="1" applyFill="1" applyBorder="1" applyAlignment="1" applyProtection="1">
      <alignment horizontal="center"/>
      <protection locked="0"/>
    </xf>
    <xf numFmtId="0" fontId="25" fillId="27" borderId="33" xfId="0" applyFont="1" applyFill="1" applyBorder="1" applyAlignment="1" applyProtection="1">
      <alignment horizontal="center"/>
      <protection locked="0"/>
    </xf>
    <xf numFmtId="0" fontId="38" fillId="27" borderId="34" xfId="0" applyFont="1" applyFill="1" applyBorder="1" applyAlignment="1">
      <alignment horizontal="center"/>
    </xf>
    <xf numFmtId="0" fontId="38" fillId="27" borderId="30" xfId="0" applyFont="1" applyFill="1" applyBorder="1" applyAlignment="1">
      <alignment horizontal="center"/>
    </xf>
    <xf numFmtId="0" fontId="38" fillId="27" borderId="32" xfId="0" applyFont="1" applyFill="1" applyBorder="1" applyAlignment="1">
      <alignment horizontal="center"/>
    </xf>
    <xf numFmtId="0" fontId="39" fillId="0" borderId="0" xfId="0" applyFont="1" applyAlignment="1">
      <alignment/>
    </xf>
    <xf numFmtId="0" fontId="41" fillId="27" borderId="35" xfId="0" applyFont="1" applyFill="1" applyBorder="1" applyAlignment="1">
      <alignment horizontal="center"/>
    </xf>
    <xf numFmtId="0" fontId="41" fillId="27" borderId="36" xfId="0" applyFont="1" applyFill="1" applyBorder="1" applyAlignment="1">
      <alignment horizontal="center"/>
    </xf>
    <xf numFmtId="0" fontId="43" fillId="27" borderId="37" xfId="0" applyFont="1" applyFill="1" applyBorder="1" applyAlignment="1">
      <alignment horizontal="center"/>
    </xf>
    <xf numFmtId="0" fontId="43" fillId="27" borderId="38" xfId="0" applyFont="1" applyFill="1" applyBorder="1" applyAlignment="1">
      <alignment horizontal="center"/>
    </xf>
    <xf numFmtId="0" fontId="42" fillId="27" borderId="39" xfId="0" applyFont="1" applyFill="1" applyBorder="1" applyAlignment="1">
      <alignment horizontal="center"/>
    </xf>
    <xf numFmtId="0" fontId="41" fillId="27" borderId="17" xfId="0" applyFont="1" applyFill="1" applyBorder="1" applyAlignment="1">
      <alignment horizontal="center"/>
    </xf>
    <xf numFmtId="0" fontId="31" fillId="27" borderId="17" xfId="0" applyFont="1" applyFill="1" applyBorder="1" applyAlignment="1">
      <alignment horizontal="center"/>
    </xf>
    <xf numFmtId="0" fontId="0" fillId="0" borderId="16" xfId="0" applyBorder="1" applyAlignment="1">
      <alignment horizontal="center"/>
    </xf>
    <xf numFmtId="166" fontId="30" fillId="0" borderId="15" xfId="0" applyNumberFormat="1" applyFont="1" applyBorder="1" applyAlignment="1" applyProtection="1">
      <alignment horizontal="center"/>
      <protection hidden="1"/>
    </xf>
    <xf numFmtId="0" fontId="42" fillId="27" borderId="40" xfId="0" applyFont="1" applyFill="1" applyBorder="1" applyAlignment="1">
      <alignment horizontal="center"/>
    </xf>
    <xf numFmtId="0" fontId="42" fillId="27" borderId="41" xfId="0" applyFont="1" applyFill="1" applyBorder="1" applyAlignment="1">
      <alignment horizontal="center"/>
    </xf>
    <xf numFmtId="0" fontId="42" fillId="27" borderId="42" xfId="0" applyFont="1" applyFill="1" applyBorder="1" applyAlignment="1">
      <alignment horizontal="center"/>
    </xf>
    <xf numFmtId="0" fontId="42" fillId="27" borderId="43" xfId="0" applyFont="1" applyFill="1" applyBorder="1" applyAlignment="1">
      <alignment horizontal="center"/>
    </xf>
    <xf numFmtId="0" fontId="47" fillId="0" borderId="29" xfId="0" applyFont="1" applyBorder="1" applyAlignment="1">
      <alignment horizontal="center"/>
    </xf>
    <xf numFmtId="0" fontId="21" fillId="0" borderId="44" xfId="0" applyFont="1" applyFill="1" applyBorder="1" applyAlignment="1">
      <alignment horizontal="center" vertical="center"/>
    </xf>
    <xf numFmtId="0" fontId="23" fillId="27" borderId="45" xfId="0" applyFont="1" applyFill="1" applyBorder="1" applyAlignment="1">
      <alignment horizontal="center"/>
    </xf>
    <xf numFmtId="0" fontId="23" fillId="27" borderId="46" xfId="0" applyFont="1" applyFill="1" applyBorder="1" applyAlignment="1">
      <alignment horizontal="center"/>
    </xf>
    <xf numFmtId="0" fontId="23" fillId="27" borderId="47" xfId="0" applyFont="1" applyFill="1" applyBorder="1" applyAlignment="1">
      <alignment horizontal="center"/>
    </xf>
    <xf numFmtId="0" fontId="0" fillId="0" borderId="0" xfId="0" applyBorder="1" applyAlignment="1">
      <alignment horizontal="center"/>
    </xf>
    <xf numFmtId="0" fontId="21" fillId="0" borderId="48" xfId="0" applyFont="1" applyFill="1" applyBorder="1" applyAlignment="1">
      <alignment horizontal="left" vertical="top" wrapText="1"/>
    </xf>
    <xf numFmtId="0" fontId="21" fillId="0" borderId="49" xfId="0" applyFont="1" applyFill="1" applyBorder="1" applyAlignment="1">
      <alignment horizontal="left" vertical="top" wrapText="1"/>
    </xf>
    <xf numFmtId="0" fontId="21" fillId="0" borderId="50" xfId="0" applyFont="1" applyFill="1" applyBorder="1" applyAlignment="1">
      <alignment horizontal="left" vertical="top" wrapText="1"/>
    </xf>
    <xf numFmtId="0" fontId="21" fillId="0" borderId="51"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52" xfId="0" applyFont="1" applyFill="1" applyBorder="1" applyAlignment="1">
      <alignment horizontal="left" vertical="top" wrapText="1"/>
    </xf>
    <xf numFmtId="0" fontId="21" fillId="0" borderId="53" xfId="0" applyFont="1" applyFill="1" applyBorder="1" applyAlignment="1">
      <alignment horizontal="left" vertical="top" wrapText="1"/>
    </xf>
    <xf numFmtId="0" fontId="21" fillId="0" borderId="54" xfId="0" applyFont="1" applyFill="1" applyBorder="1" applyAlignment="1">
      <alignment horizontal="left" vertical="top" wrapText="1"/>
    </xf>
    <xf numFmtId="0" fontId="21" fillId="0" borderId="55" xfId="0" applyFont="1" applyFill="1" applyBorder="1" applyAlignment="1">
      <alignment horizontal="left" vertical="top" wrapText="1"/>
    </xf>
    <xf numFmtId="21" fontId="21" fillId="0" borderId="48" xfId="0" applyNumberFormat="1" applyFont="1" applyFill="1" applyBorder="1" applyAlignment="1">
      <alignment horizontal="center" vertical="center" wrapText="1"/>
    </xf>
    <xf numFmtId="21" fontId="21" fillId="0" borderId="50" xfId="0" applyNumberFormat="1" applyFont="1" applyFill="1" applyBorder="1" applyAlignment="1">
      <alignment horizontal="center" vertical="center" wrapText="1"/>
    </xf>
    <xf numFmtId="21" fontId="21" fillId="0" borderId="51" xfId="0" applyNumberFormat="1" applyFont="1" applyFill="1" applyBorder="1" applyAlignment="1">
      <alignment horizontal="center" vertical="center" wrapText="1"/>
    </xf>
    <xf numFmtId="21" fontId="21" fillId="0" borderId="52" xfId="0" applyNumberFormat="1" applyFont="1" applyFill="1" applyBorder="1" applyAlignment="1">
      <alignment horizontal="center" vertical="center" wrapText="1"/>
    </xf>
    <xf numFmtId="21" fontId="21" fillId="0" borderId="53" xfId="0" applyNumberFormat="1" applyFont="1" applyFill="1" applyBorder="1" applyAlignment="1">
      <alignment horizontal="center" vertical="center" wrapText="1"/>
    </xf>
    <xf numFmtId="21" fontId="21" fillId="0" borderId="55" xfId="0" applyNumberFormat="1" applyFont="1" applyFill="1" applyBorder="1" applyAlignment="1">
      <alignment horizontal="center" vertical="center" wrapText="1"/>
    </xf>
    <xf numFmtId="0" fontId="29" fillId="0" borderId="13" xfId="0" applyFont="1" applyBorder="1" applyAlignment="1">
      <alignment horizontal="center" textRotation="255" wrapText="1"/>
    </xf>
    <xf numFmtId="0" fontId="29" fillId="0" borderId="0" xfId="0" applyFont="1" applyBorder="1" applyAlignment="1">
      <alignment horizontal="center" textRotation="255" wrapText="1"/>
    </xf>
    <xf numFmtId="0" fontId="23" fillId="0" borderId="14" xfId="0" applyFont="1" applyFill="1" applyBorder="1" applyAlignment="1">
      <alignment horizontal="center" vertical="center"/>
    </xf>
    <xf numFmtId="0" fontId="23" fillId="0" borderId="16" xfId="0" applyFont="1" applyFill="1" applyBorder="1" applyAlignment="1">
      <alignment horizontal="center" vertical="center"/>
    </xf>
    <xf numFmtId="21" fontId="21" fillId="0" borderId="56" xfId="0" applyNumberFormat="1" applyFont="1" applyFill="1" applyBorder="1" applyAlignment="1">
      <alignment horizontal="center" vertical="center" wrapText="1"/>
    </xf>
    <xf numFmtId="21" fontId="21" fillId="0" borderId="57" xfId="0" applyNumberFormat="1" applyFont="1" applyFill="1" applyBorder="1" applyAlignment="1">
      <alignment horizontal="center" vertical="center" wrapText="1"/>
    </xf>
    <xf numFmtId="21" fontId="21" fillId="0" borderId="58" xfId="0" applyNumberFormat="1" applyFont="1" applyFill="1" applyBorder="1" applyAlignment="1">
      <alignment horizontal="center" vertical="center" wrapText="1"/>
    </xf>
    <xf numFmtId="0" fontId="47" fillId="28" borderId="29" xfId="0" applyFont="1" applyFill="1" applyBorder="1" applyAlignment="1">
      <alignment horizontal="center" vertical="center"/>
    </xf>
    <xf numFmtId="0" fontId="40" fillId="27" borderId="45" xfId="0" applyFont="1" applyFill="1" applyBorder="1" applyAlignment="1">
      <alignment horizontal="center"/>
    </xf>
    <xf numFmtId="0" fontId="40" fillId="27" borderId="46" xfId="0" applyFont="1" applyFill="1" applyBorder="1" applyAlignment="1">
      <alignment horizontal="center"/>
    </xf>
    <xf numFmtId="0" fontId="40" fillId="27" borderId="47" xfId="0" applyFont="1" applyFill="1" applyBorder="1" applyAlignment="1">
      <alignment horizontal="center"/>
    </xf>
    <xf numFmtId="0" fontId="23" fillId="0" borderId="56" xfId="0" applyFont="1" applyFill="1" applyBorder="1" applyAlignment="1">
      <alignment horizontal="center" vertical="center"/>
    </xf>
    <xf numFmtId="0" fontId="23" fillId="0" borderId="58" xfId="0" applyFont="1" applyFill="1" applyBorder="1" applyAlignment="1">
      <alignment horizontal="center" vertical="center"/>
    </xf>
    <xf numFmtId="0" fontId="18" fillId="29" borderId="59" xfId="0" applyFont="1" applyFill="1" applyBorder="1" applyAlignment="1">
      <alignment horizontal="center"/>
    </xf>
    <xf numFmtId="0" fontId="19" fillId="21" borderId="60" xfId="0" applyFont="1" applyFill="1" applyBorder="1" applyAlignment="1" applyProtection="1">
      <alignment horizontal="center" vertical="center" wrapText="1"/>
      <protection/>
    </xf>
    <xf numFmtId="0" fontId="19" fillId="21" borderId="61" xfId="0" applyFont="1" applyFill="1" applyBorder="1" applyAlignment="1" applyProtection="1">
      <alignment horizontal="center" vertical="center" wrapText="1"/>
      <protection/>
    </xf>
    <xf numFmtId="0" fontId="19" fillId="21" borderId="62" xfId="0" applyFont="1" applyFill="1" applyBorder="1" applyAlignment="1" applyProtection="1">
      <alignment horizontal="center" vertical="center" wrapText="1"/>
      <protection/>
    </xf>
    <xf numFmtId="0" fontId="20" fillId="20" borderId="13" xfId="0" applyFont="1" applyFill="1" applyBorder="1" applyAlignment="1" applyProtection="1">
      <alignment horizontal="center" vertical="center" wrapText="1"/>
      <protection/>
    </xf>
    <xf numFmtId="21" fontId="37" fillId="26" borderId="63" xfId="0" applyNumberFormat="1" applyFont="1" applyFill="1" applyBorder="1" applyAlignment="1">
      <alignment horizontal="center" vertical="center" wrapText="1"/>
    </xf>
    <xf numFmtId="21" fontId="37" fillId="26" borderId="64" xfId="0" applyNumberFormat="1" applyFont="1" applyFill="1" applyBorder="1" applyAlignment="1">
      <alignment horizontal="center" vertical="center" wrapText="1"/>
    </xf>
    <xf numFmtId="21" fontId="37" fillId="26" borderId="65" xfId="0" applyNumberFormat="1" applyFont="1" applyFill="1" applyBorder="1" applyAlignment="1">
      <alignment horizontal="center" vertical="center" wrapText="1"/>
    </xf>
    <xf numFmtId="21" fontId="21" fillId="0" borderId="0" xfId="0" applyNumberFormat="1"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21" fontId="21" fillId="0" borderId="14" xfId="0" applyNumberFormat="1" applyFont="1" applyFill="1" applyBorder="1" applyAlignment="1">
      <alignment horizontal="center" vertical="center" wrapText="1"/>
    </xf>
    <xf numFmtId="0" fontId="21" fillId="20" borderId="14"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2" fillId="30" borderId="14" xfId="0" applyFont="1" applyFill="1" applyBorder="1" applyAlignment="1">
      <alignment horizontal="center" vertical="center"/>
    </xf>
    <xf numFmtId="0" fontId="19" fillId="25" borderId="14" xfId="0" applyFont="1" applyFill="1" applyBorder="1" applyAlignment="1" applyProtection="1">
      <alignment horizontal="center" vertical="center" wrapText="1"/>
      <protection/>
    </xf>
    <xf numFmtId="0" fontId="21" fillId="0" borderId="0" xfId="0" applyFont="1" applyFill="1" applyBorder="1" applyAlignment="1">
      <alignment horizontal="center" vertical="center" wrapText="1"/>
    </xf>
    <xf numFmtId="0" fontId="19" fillId="0" borderId="0" xfId="0" applyFont="1" applyFill="1" applyBorder="1" applyAlignment="1" applyProtection="1">
      <alignment horizontal="center" vertical="center" wrapText="1"/>
      <protection/>
    </xf>
    <xf numFmtId="0" fontId="21" fillId="0" borderId="44"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19" fillId="0" borderId="14" xfId="0" applyFont="1" applyFill="1" applyBorder="1" applyAlignment="1" applyProtection="1">
      <alignment horizontal="center" vertical="center" wrapText="1"/>
      <protection/>
    </xf>
    <xf numFmtId="0" fontId="21" fillId="31" borderId="14" xfId="0" applyFont="1" applyFill="1" applyBorder="1" applyAlignment="1">
      <alignment horizontal="center" vertical="center" wrapText="1"/>
    </xf>
    <xf numFmtId="0" fontId="29" fillId="25" borderId="17" xfId="0" applyFont="1" applyFill="1" applyBorder="1" applyAlignment="1">
      <alignment horizontal="center" vertical="center" wrapText="1"/>
    </xf>
    <xf numFmtId="0" fontId="19" fillId="25" borderId="17" xfId="0" applyFont="1" applyFill="1" applyBorder="1" applyAlignment="1">
      <alignment horizontal="center" vertical="center" wrapText="1"/>
    </xf>
    <xf numFmtId="0" fontId="19" fillId="25" borderId="66"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33" fillId="0" borderId="14" xfId="0" applyFont="1" applyBorder="1" applyAlignment="1">
      <alignment horizontal="center" vertical="center" wrapText="1"/>
    </xf>
    <xf numFmtId="0" fontId="34" fillId="0" borderId="14" xfId="0" applyFont="1" applyBorder="1" applyAlignment="1">
      <alignment horizontal="center" vertical="center" wrapText="1"/>
    </xf>
    <xf numFmtId="21" fontId="21" fillId="0" borderId="14" xfId="0" applyNumberFormat="1" applyFont="1" applyBorder="1" applyAlignment="1">
      <alignment horizontal="center" vertical="center" wrapText="1"/>
    </xf>
    <xf numFmtId="21" fontId="21" fillId="0" borderId="15" xfId="0" applyNumberFormat="1" applyFont="1" applyBorder="1" applyAlignment="1">
      <alignment horizontal="center" vertical="center" wrapText="1"/>
    </xf>
    <xf numFmtId="0" fontId="21" fillId="0" borderId="14" xfId="0" applyFont="1" applyBorder="1" applyAlignment="1">
      <alignment horizontal="center" vertical="center" wrapText="1"/>
    </xf>
    <xf numFmtId="21" fontId="21" fillId="0" borderId="0" xfId="0" applyNumberFormat="1" applyFont="1" applyAlignment="1">
      <alignment horizontal="center" vertical="center" wrapText="1"/>
    </xf>
    <xf numFmtId="0" fontId="19" fillId="25" borderId="14" xfId="0" applyFont="1" applyFill="1" applyBorder="1" applyAlignment="1">
      <alignment horizontal="center" vertical="center" wrapText="1"/>
    </xf>
    <xf numFmtId="0" fontId="19" fillId="0" borderId="14" xfId="0" applyFont="1" applyBorder="1" applyAlignment="1">
      <alignment horizontal="center" vertical="center" wrapText="1"/>
    </xf>
    <xf numFmtId="21" fontId="21" fillId="0" borderId="14" xfId="0" applyNumberFormat="1" applyFont="1" applyBorder="1" applyAlignment="1">
      <alignment horizontal="center" vertical="center" wrapText="1"/>
    </xf>
    <xf numFmtId="0" fontId="19" fillId="0" borderId="0" xfId="0" applyFont="1" applyAlignment="1">
      <alignment horizontal="center" vertical="center" wrapText="1"/>
    </xf>
    <xf numFmtId="21" fontId="21" fillId="0" borderId="0" xfId="0" applyNumberFormat="1" applyFont="1" applyAlignment="1">
      <alignment horizontal="center" vertical="center" wrapText="1"/>
    </xf>
    <xf numFmtId="0" fontId="21" fillId="0" borderId="0" xfId="0" applyFont="1" applyAlignment="1">
      <alignment horizontal="center" vertical="center" wrapText="1"/>
    </xf>
    <xf numFmtId="0" fontId="21" fillId="0" borderId="4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0" xfId="0" applyFont="1" applyAlignment="1">
      <alignment horizontal="center" vertical="center" wrapText="1"/>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Note 1" xfId="52"/>
    <cellStyle name="Percent" xfId="53"/>
    <cellStyle name="Satisfaisant" xfId="54"/>
    <cellStyle name="Sortie" xfId="55"/>
    <cellStyle name="Texte explicatif" xfId="56"/>
    <cellStyle name="Titre" xfId="57"/>
    <cellStyle name="Titre 1" xfId="58"/>
    <cellStyle name="Titre 2"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CC99FF"/>
      <rgbColor rgb="00FFCC99"/>
      <rgbColor rgb="003366FF"/>
      <rgbColor rgb="0033CCCC"/>
      <rgbColor rgb="0099FFCC"/>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657225</xdr:colOff>
      <xdr:row>15</xdr:row>
      <xdr:rowOff>152400</xdr:rowOff>
    </xdr:from>
    <xdr:to>
      <xdr:col>10</xdr:col>
      <xdr:colOff>542925</xdr:colOff>
      <xdr:row>20</xdr:row>
      <xdr:rowOff>161925</xdr:rowOff>
    </xdr:to>
    <xdr:pic>
      <xdr:nvPicPr>
        <xdr:cNvPr id="1" name="Picture 2"/>
        <xdr:cNvPicPr preferRelativeResize="1">
          <a:picLocks noChangeAspect="1"/>
        </xdr:cNvPicPr>
      </xdr:nvPicPr>
      <xdr:blipFill>
        <a:blip r:embed="rId1"/>
        <a:stretch>
          <a:fillRect/>
        </a:stretch>
      </xdr:blipFill>
      <xdr:spPr>
        <a:xfrm>
          <a:off x="6810375" y="2714625"/>
          <a:ext cx="1219200" cy="962025"/>
        </a:xfrm>
        <a:prstGeom prst="rect">
          <a:avLst/>
        </a:prstGeom>
        <a:blipFill>
          <a:blip r:embed=""/>
          <a:srcRect/>
          <a:stretch>
            <a:fillRect/>
          </a:stretch>
        </a:blipFill>
        <a:ln w="9525" cmpd="sng">
          <a:noFill/>
        </a:ln>
      </xdr:spPr>
    </xdr:pic>
    <xdr:clientData/>
  </xdr:twoCellAnchor>
  <xdr:twoCellAnchor editAs="oneCell">
    <xdr:from>
      <xdr:col>7</xdr:col>
      <xdr:colOff>209550</xdr:colOff>
      <xdr:row>16</xdr:row>
      <xdr:rowOff>114300</xdr:rowOff>
    </xdr:from>
    <xdr:to>
      <xdr:col>8</xdr:col>
      <xdr:colOff>552450</xdr:colOff>
      <xdr:row>20</xdr:row>
      <xdr:rowOff>171450</xdr:rowOff>
    </xdr:to>
    <xdr:pic>
      <xdr:nvPicPr>
        <xdr:cNvPr id="2" name="Picture 2" descr="ecotraillogo"/>
        <xdr:cNvPicPr preferRelativeResize="1">
          <a:picLocks noChangeAspect="1"/>
        </xdr:cNvPicPr>
      </xdr:nvPicPr>
      <xdr:blipFill>
        <a:blip r:embed="rId2"/>
        <a:stretch>
          <a:fillRect/>
        </a:stretch>
      </xdr:blipFill>
      <xdr:spPr>
        <a:xfrm>
          <a:off x="4991100" y="2867025"/>
          <a:ext cx="171450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43"/>
  <sheetViews>
    <sheetView tabSelected="1" zoomScalePageLayoutView="0" workbookViewId="0" topLeftCell="A1">
      <selection activeCell="N15" sqref="N15"/>
    </sheetView>
  </sheetViews>
  <sheetFormatPr defaultColWidth="11.421875" defaultRowHeight="6.75" customHeight="1"/>
  <cols>
    <col min="1" max="1" width="8.140625" style="0" customWidth="1"/>
    <col min="2" max="2" width="15.00390625" style="0" customWidth="1"/>
    <col min="3" max="3" width="10.57421875" style="0" customWidth="1"/>
    <col min="4" max="4" width="10.140625" style="0" customWidth="1"/>
    <col min="5" max="5" width="10.57421875" style="0" customWidth="1"/>
    <col min="6" max="6" width="9.57421875" style="0" customWidth="1"/>
    <col min="7" max="7" width="7.7109375" style="0" customWidth="1"/>
    <col min="8" max="8" width="20.57421875" style="0" customWidth="1"/>
    <col min="10" max="10" width="8.57421875" style="0" customWidth="1"/>
    <col min="11" max="11" width="8.140625" style="0" customWidth="1"/>
    <col min="12" max="12" width="18.28125" style="0" customWidth="1"/>
    <col min="13" max="13" width="8.8515625" style="0" customWidth="1"/>
  </cols>
  <sheetData>
    <row r="1" spans="1:13" ht="12.75" customHeight="1" thickBot="1">
      <c r="A1" s="106" t="s">
        <v>54</v>
      </c>
      <c r="B1" s="106"/>
      <c r="C1" s="106"/>
      <c r="D1" s="106"/>
      <c r="E1" s="106"/>
      <c r="F1" s="106"/>
      <c r="G1" s="106"/>
      <c r="H1" s="106"/>
      <c r="I1" s="106"/>
      <c r="J1" s="106"/>
      <c r="K1" s="106"/>
      <c r="L1" s="106"/>
      <c r="M1" s="106"/>
    </row>
    <row r="2" spans="1:13" ht="12.75" customHeight="1" thickBot="1">
      <c r="A2" s="10"/>
      <c r="B2" s="8"/>
      <c r="C2" s="39"/>
      <c r="D2" s="39"/>
      <c r="E2" s="39"/>
      <c r="F2" s="39"/>
      <c r="G2" s="40"/>
      <c r="H2" s="40"/>
      <c r="I2" s="40"/>
      <c r="J2" s="40"/>
      <c r="K2" s="40"/>
      <c r="L2" s="40"/>
      <c r="M2" s="40"/>
    </row>
    <row r="3" spans="1:13" ht="12.75" customHeight="1" thickBot="1">
      <c r="A3" s="111" t="s">
        <v>159</v>
      </c>
      <c r="B3" s="112"/>
      <c r="C3" s="112"/>
      <c r="D3" s="112"/>
      <c r="E3" s="112"/>
      <c r="F3" s="113"/>
      <c r="G3" s="107" t="s">
        <v>67</v>
      </c>
      <c r="H3" s="108"/>
      <c r="I3" s="108"/>
      <c r="J3" s="108"/>
      <c r="K3" s="108" t="s">
        <v>0</v>
      </c>
      <c r="L3" s="108"/>
      <c r="M3" s="109"/>
    </row>
    <row r="4" spans="1:13" ht="14.25" customHeight="1">
      <c r="A4" s="78" t="s">
        <v>156</v>
      </c>
      <c r="B4" s="79"/>
      <c r="C4" s="79"/>
      <c r="D4" s="79"/>
      <c r="E4" s="79"/>
      <c r="F4" s="80"/>
      <c r="G4" s="2" t="s">
        <v>1</v>
      </c>
      <c r="H4" s="1" t="s">
        <v>2</v>
      </c>
      <c r="I4" s="110" t="s">
        <v>3</v>
      </c>
      <c r="J4" s="110"/>
      <c r="K4" s="1" t="s">
        <v>1</v>
      </c>
      <c r="L4" s="1" t="s">
        <v>2</v>
      </c>
      <c r="M4" s="1" t="s">
        <v>4</v>
      </c>
    </row>
    <row r="5" spans="1:13" ht="14.25" customHeight="1">
      <c r="A5" s="81"/>
      <c r="B5" s="82"/>
      <c r="C5" s="82"/>
      <c r="D5" s="82"/>
      <c r="E5" s="82"/>
      <c r="F5" s="83"/>
      <c r="G5" s="38" t="s">
        <v>5</v>
      </c>
      <c r="H5" s="9" t="s">
        <v>113</v>
      </c>
      <c r="I5" s="87" t="s">
        <v>136</v>
      </c>
      <c r="J5" s="88"/>
      <c r="K5" s="42" t="s">
        <v>53</v>
      </c>
      <c r="L5" s="73" t="s">
        <v>121</v>
      </c>
      <c r="M5" s="97" t="s">
        <v>66</v>
      </c>
    </row>
    <row r="6" spans="1:13" ht="14.25" customHeight="1">
      <c r="A6" s="81"/>
      <c r="B6" s="82"/>
      <c r="C6" s="82"/>
      <c r="D6" s="82"/>
      <c r="E6" s="82"/>
      <c r="F6" s="83"/>
      <c r="G6" s="38" t="s">
        <v>7</v>
      </c>
      <c r="H6" s="9" t="s">
        <v>114</v>
      </c>
      <c r="I6" s="89"/>
      <c r="J6" s="90"/>
      <c r="K6" s="44" t="s">
        <v>68</v>
      </c>
      <c r="L6" s="43" t="s">
        <v>122</v>
      </c>
      <c r="M6" s="98"/>
    </row>
    <row r="7" spans="1:13" ht="12.75" customHeight="1">
      <c r="A7" s="81"/>
      <c r="B7" s="82"/>
      <c r="C7" s="82"/>
      <c r="D7" s="82"/>
      <c r="E7" s="82"/>
      <c r="F7" s="83"/>
      <c r="G7" s="38" t="s">
        <v>9</v>
      </c>
      <c r="H7" s="9" t="s">
        <v>115</v>
      </c>
      <c r="I7" s="89"/>
      <c r="J7" s="90"/>
      <c r="K7" s="10"/>
      <c r="L7" s="10"/>
      <c r="M7" s="98"/>
    </row>
    <row r="8" spans="1:13" ht="12.75" customHeight="1">
      <c r="A8" s="81"/>
      <c r="B8" s="82"/>
      <c r="C8" s="82"/>
      <c r="D8" s="82"/>
      <c r="E8" s="82"/>
      <c r="F8" s="83"/>
      <c r="G8" s="38" t="s">
        <v>10</v>
      </c>
      <c r="H8" s="9" t="s">
        <v>116</v>
      </c>
      <c r="I8" s="89"/>
      <c r="J8" s="90"/>
      <c r="K8" s="41"/>
      <c r="L8" s="41"/>
      <c r="M8" s="98"/>
    </row>
    <row r="9" spans="1:14" ht="12.75" customHeight="1">
      <c r="A9" s="81"/>
      <c r="B9" s="82"/>
      <c r="C9" s="82"/>
      <c r="D9" s="82"/>
      <c r="E9" s="82"/>
      <c r="F9" s="83"/>
      <c r="G9" s="38" t="s">
        <v>11</v>
      </c>
      <c r="H9" s="5" t="s">
        <v>117</v>
      </c>
      <c r="I9" s="89"/>
      <c r="J9" s="90"/>
      <c r="K9" s="41"/>
      <c r="L9" s="41"/>
      <c r="M9" s="98"/>
      <c r="N9" s="48"/>
    </row>
    <row r="10" spans="1:13" ht="12.75" customHeight="1">
      <c r="A10" s="81"/>
      <c r="B10" s="82"/>
      <c r="C10" s="82"/>
      <c r="D10" s="82"/>
      <c r="E10" s="82"/>
      <c r="F10" s="83"/>
      <c r="G10" s="45" t="s">
        <v>12</v>
      </c>
      <c r="H10" s="5" t="s">
        <v>118</v>
      </c>
      <c r="I10" s="89"/>
      <c r="J10" s="90"/>
      <c r="K10" s="40"/>
      <c r="L10" s="40"/>
      <c r="M10" s="99"/>
    </row>
    <row r="11" spans="1:16" ht="12.75" customHeight="1">
      <c r="A11" s="81"/>
      <c r="B11" s="82"/>
      <c r="C11" s="82"/>
      <c r="D11" s="82"/>
      <c r="E11" s="82"/>
      <c r="F11" s="83"/>
      <c r="G11" s="45" t="s">
        <v>6</v>
      </c>
      <c r="H11" s="5" t="s">
        <v>119</v>
      </c>
      <c r="I11" s="89"/>
      <c r="J11" s="90"/>
      <c r="K11" s="40"/>
      <c r="L11" s="40"/>
      <c r="M11" s="40"/>
      <c r="O11" s="13"/>
      <c r="P11" s="13"/>
    </row>
    <row r="12" spans="1:16" ht="14.25" customHeight="1">
      <c r="A12" s="84"/>
      <c r="B12" s="85"/>
      <c r="C12" s="85"/>
      <c r="D12" s="85"/>
      <c r="E12" s="85"/>
      <c r="F12" s="86"/>
      <c r="G12" s="45" t="s">
        <v>8</v>
      </c>
      <c r="H12" s="5" t="s">
        <v>120</v>
      </c>
      <c r="I12" s="91"/>
      <c r="J12" s="92"/>
      <c r="K12" s="40"/>
      <c r="L12" s="40"/>
      <c r="M12" s="40"/>
      <c r="O12" s="13"/>
      <c r="P12" s="13"/>
    </row>
    <row r="13" spans="15:16" ht="6" customHeight="1" thickBot="1">
      <c r="O13" s="13"/>
      <c r="P13" s="13"/>
    </row>
    <row r="14" spans="1:16" ht="24" customHeight="1" thickBot="1">
      <c r="A14" s="11"/>
      <c r="B14" s="55" t="s">
        <v>13</v>
      </c>
      <c r="C14" s="50">
        <v>15.2</v>
      </c>
      <c r="D14" s="51" t="s">
        <v>14</v>
      </c>
      <c r="E14" s="52" t="s">
        <v>15</v>
      </c>
      <c r="F14" s="56" t="s">
        <v>16</v>
      </c>
      <c r="G14" s="53">
        <v>185</v>
      </c>
      <c r="H14" s="57" t="s">
        <v>17</v>
      </c>
      <c r="I14" s="54">
        <v>55</v>
      </c>
      <c r="J14" s="12"/>
      <c r="K14" s="12"/>
      <c r="L14" s="100" t="s">
        <v>49</v>
      </c>
      <c r="M14" s="100"/>
      <c r="O14" s="77"/>
      <c r="P14" s="77"/>
    </row>
    <row r="15" spans="1:16" ht="12.75" customHeight="1">
      <c r="A15" s="13"/>
      <c r="B15" s="14" t="s">
        <v>18</v>
      </c>
      <c r="C15" s="15" t="s">
        <v>19</v>
      </c>
      <c r="D15" s="16" t="s">
        <v>20</v>
      </c>
      <c r="E15" s="17" t="s">
        <v>21</v>
      </c>
      <c r="F15" s="18" t="s">
        <v>22</v>
      </c>
      <c r="G15" s="19" t="s">
        <v>23</v>
      </c>
      <c r="L15" s="49" t="s">
        <v>50</v>
      </c>
      <c r="M15" s="49" t="s">
        <v>51</v>
      </c>
      <c r="O15" s="77"/>
      <c r="P15" s="77"/>
    </row>
    <row r="16" spans="1:16" ht="15" customHeight="1">
      <c r="A16" s="93"/>
      <c r="B16" s="26" t="s">
        <v>24</v>
      </c>
      <c r="C16" s="21">
        <v>60</v>
      </c>
      <c r="D16" s="22">
        <f aca="true" t="shared" si="0" ref="D16:D23">$C$14*$C16/100</f>
        <v>9.12</v>
      </c>
      <c r="E16" s="24">
        <f aca="true" t="shared" si="1" ref="E16:E23">((1000*0.04167)/($C$14*10*$C16))</f>
        <v>0.004569078947368421</v>
      </c>
      <c r="F16" s="24">
        <f aca="true" t="shared" si="2" ref="F16:F23">((100*0.04167)/($C$14*10*$C16))</f>
        <v>0.00045690789473684207</v>
      </c>
      <c r="G16" s="22">
        <f>((G14-I14)*C16/100)+I14</f>
        <v>133</v>
      </c>
      <c r="H16" s="25"/>
      <c r="J16" s="25"/>
      <c r="L16" s="72">
        <v>13</v>
      </c>
      <c r="M16" s="72" t="s">
        <v>69</v>
      </c>
      <c r="O16" s="77"/>
      <c r="P16" s="77"/>
    </row>
    <row r="17" spans="1:16" ht="15" customHeight="1">
      <c r="A17" s="93"/>
      <c r="B17" s="27" t="s">
        <v>25</v>
      </c>
      <c r="C17" s="21">
        <v>70</v>
      </c>
      <c r="D17" s="22">
        <f t="shared" si="0"/>
        <v>10.64</v>
      </c>
      <c r="E17" s="24">
        <f t="shared" si="1"/>
        <v>0.003916353383458647</v>
      </c>
      <c r="F17" s="24">
        <f t="shared" si="2"/>
        <v>0.00039163533834586466</v>
      </c>
      <c r="G17" s="22">
        <f>((G14-I14)*C17/100)+I14</f>
        <v>146</v>
      </c>
      <c r="H17" s="25"/>
      <c r="J17" s="25"/>
      <c r="L17" s="72">
        <v>14</v>
      </c>
      <c r="M17" s="72" t="s">
        <v>70</v>
      </c>
      <c r="O17" s="77"/>
      <c r="P17" s="77"/>
    </row>
    <row r="18" spans="1:16" ht="15" customHeight="1">
      <c r="A18" s="93"/>
      <c r="B18" s="27" t="s">
        <v>48</v>
      </c>
      <c r="C18" s="21">
        <v>75</v>
      </c>
      <c r="D18" s="22">
        <f t="shared" si="0"/>
        <v>11.4</v>
      </c>
      <c r="E18" s="24">
        <f t="shared" si="1"/>
        <v>0.003655263157894737</v>
      </c>
      <c r="F18" s="24">
        <f t="shared" si="2"/>
        <v>0.00036552631578947364</v>
      </c>
      <c r="G18" s="22">
        <f>((G14-I14)*C18/100)+I14</f>
        <v>152.5</v>
      </c>
      <c r="H18" s="25"/>
      <c r="L18" s="72">
        <v>15</v>
      </c>
      <c r="M18" s="72" t="s">
        <v>71</v>
      </c>
      <c r="O18" s="77"/>
      <c r="P18" s="77"/>
    </row>
    <row r="19" spans="1:16" ht="15" customHeight="1">
      <c r="A19" s="93"/>
      <c r="B19" s="20" t="s">
        <v>26</v>
      </c>
      <c r="C19" s="21">
        <v>82</v>
      </c>
      <c r="D19" s="22">
        <f t="shared" si="0"/>
        <v>12.463999999999999</v>
      </c>
      <c r="E19" s="24">
        <f t="shared" si="1"/>
        <v>0.0033432284980744547</v>
      </c>
      <c r="F19" s="24">
        <f t="shared" si="2"/>
        <v>0.0003343228498074454</v>
      </c>
      <c r="G19" s="22">
        <f>((G14-I14)*C19/100)+I14</f>
        <v>161.6</v>
      </c>
      <c r="H19" s="25"/>
      <c r="L19" s="72">
        <v>16</v>
      </c>
      <c r="M19" s="72" t="s">
        <v>72</v>
      </c>
      <c r="O19" s="77"/>
      <c r="P19" s="77"/>
    </row>
    <row r="20" spans="1:16" ht="15" customHeight="1">
      <c r="A20" s="93"/>
      <c r="B20" s="95" t="s">
        <v>157</v>
      </c>
      <c r="C20" s="21">
        <v>95</v>
      </c>
      <c r="D20" s="22">
        <f t="shared" si="0"/>
        <v>14.44</v>
      </c>
      <c r="E20" s="24">
        <f t="shared" si="1"/>
        <v>0.002885734072022161</v>
      </c>
      <c r="F20" s="24">
        <f t="shared" si="2"/>
        <v>0.00028857340720221604</v>
      </c>
      <c r="G20" s="22">
        <f>((G14-I14)*C20/100)+I14</f>
        <v>178.5</v>
      </c>
      <c r="L20" s="72">
        <v>17</v>
      </c>
      <c r="M20" s="72" t="s">
        <v>73</v>
      </c>
      <c r="O20" s="77"/>
      <c r="P20" s="77"/>
    </row>
    <row r="21" spans="1:16" ht="15" customHeight="1">
      <c r="A21" s="93"/>
      <c r="B21" s="96"/>
      <c r="C21" s="21">
        <v>100</v>
      </c>
      <c r="D21" s="22">
        <f t="shared" si="0"/>
        <v>15.2</v>
      </c>
      <c r="E21" s="24">
        <f t="shared" si="1"/>
        <v>0.002741447368421053</v>
      </c>
      <c r="F21" s="24">
        <f t="shared" si="2"/>
        <v>0.00027414473684210527</v>
      </c>
      <c r="G21" s="22">
        <f>((G14-I14)*C21/100)+I14</f>
        <v>185</v>
      </c>
      <c r="L21" s="72">
        <v>18</v>
      </c>
      <c r="M21" s="72" t="s">
        <v>74</v>
      </c>
      <c r="O21" s="77"/>
      <c r="P21" s="77"/>
    </row>
    <row r="22" spans="1:16" ht="15" customHeight="1">
      <c r="A22" s="94"/>
      <c r="B22" s="104" t="s">
        <v>158</v>
      </c>
      <c r="C22" s="21">
        <v>100</v>
      </c>
      <c r="D22" s="22">
        <f t="shared" si="0"/>
        <v>15.2</v>
      </c>
      <c r="E22" s="24">
        <f t="shared" si="1"/>
        <v>0.002741447368421053</v>
      </c>
      <c r="F22" s="24">
        <f t="shared" si="2"/>
        <v>0.00027414473684210527</v>
      </c>
      <c r="G22" s="66">
        <f>((G14-I14)*C22/100)+I14</f>
        <v>185</v>
      </c>
      <c r="I22" s="28"/>
      <c r="L22" s="72">
        <v>19</v>
      </c>
      <c r="M22" s="72" t="s">
        <v>75</v>
      </c>
      <c r="O22" s="13"/>
      <c r="P22" s="13"/>
    </row>
    <row r="23" spans="1:12" ht="15" customHeight="1">
      <c r="A23" s="94"/>
      <c r="B23" s="105"/>
      <c r="C23" s="21">
        <v>105</v>
      </c>
      <c r="D23" s="22">
        <f t="shared" si="0"/>
        <v>15.96</v>
      </c>
      <c r="E23" s="24">
        <f t="shared" si="1"/>
        <v>0.002610902255639098</v>
      </c>
      <c r="F23" s="67">
        <f t="shared" si="2"/>
        <v>0.00026109022556390974</v>
      </c>
      <c r="G23" s="47">
        <f>((G14-I14)*C23/100)+I14</f>
        <v>191.5</v>
      </c>
      <c r="I23" s="29"/>
      <c r="J23" s="25"/>
      <c r="L23" s="46"/>
    </row>
    <row r="24" ht="6.75" customHeight="1" thickBot="1"/>
    <row r="25" spans="1:13" ht="14.25" customHeight="1" thickBot="1">
      <c r="A25" s="101" t="s">
        <v>52</v>
      </c>
      <c r="B25" s="102"/>
      <c r="C25" s="102"/>
      <c r="D25" s="102"/>
      <c r="E25" s="102"/>
      <c r="F25" s="102"/>
      <c r="G25" s="102"/>
      <c r="H25" s="102"/>
      <c r="I25" s="102"/>
      <c r="J25" s="102"/>
      <c r="K25" s="102"/>
      <c r="L25" s="102"/>
      <c r="M25" s="103"/>
    </row>
    <row r="26" spans="1:13" ht="13.5" customHeight="1">
      <c r="A26" s="64" t="s">
        <v>19</v>
      </c>
      <c r="B26" s="65">
        <v>90</v>
      </c>
      <c r="C26" s="65">
        <v>150</v>
      </c>
      <c r="D26" s="65">
        <v>200</v>
      </c>
      <c r="E26" s="65">
        <v>300</v>
      </c>
      <c r="F26" s="65">
        <v>400</v>
      </c>
      <c r="G26" s="65">
        <v>500</v>
      </c>
      <c r="H26" s="65">
        <v>1000</v>
      </c>
      <c r="I26" s="65">
        <v>1500</v>
      </c>
      <c r="J26" s="65">
        <v>2000</v>
      </c>
      <c r="K26" s="65">
        <v>3000</v>
      </c>
      <c r="L26" s="65">
        <v>4000</v>
      </c>
      <c r="M26" s="65">
        <v>5000</v>
      </c>
    </row>
    <row r="27" spans="1:13" ht="15" customHeight="1">
      <c r="A27" s="59">
        <v>60</v>
      </c>
      <c r="B27" s="23">
        <f aca="true" t="shared" si="3" ref="B27:M33">((B$26*0.04167)/($C$14*10*$A27))</f>
        <v>0.00041121710526315785</v>
      </c>
      <c r="C27" s="23">
        <f t="shared" si="3"/>
        <v>0.0006853618421052631</v>
      </c>
      <c r="D27" s="23">
        <f t="shared" si="3"/>
        <v>0.0009138157894736841</v>
      </c>
      <c r="E27" s="23">
        <f t="shared" si="3"/>
        <v>0.0013707236842105263</v>
      </c>
      <c r="F27" s="23">
        <f t="shared" si="3"/>
        <v>0.0018276315789473683</v>
      </c>
      <c r="G27" s="23">
        <f aca="true" t="shared" si="4" ref="G27:H33">((G$26*0.04167)/($C$14*10*$A27))</f>
        <v>0.0022845394736842107</v>
      </c>
      <c r="H27" s="23">
        <f t="shared" si="4"/>
        <v>0.004569078947368421</v>
      </c>
      <c r="I27" s="23">
        <f t="shared" si="3"/>
        <v>0.006853618421052631</v>
      </c>
      <c r="J27" s="23">
        <f t="shared" si="3"/>
        <v>0.009138157894736843</v>
      </c>
      <c r="K27" s="23">
        <f t="shared" si="3"/>
        <v>0.013707236842105262</v>
      </c>
      <c r="L27" s="23">
        <f t="shared" si="3"/>
        <v>0.018276315789473686</v>
      </c>
      <c r="M27" s="23">
        <f t="shared" si="3"/>
        <v>0.022845394736842106</v>
      </c>
    </row>
    <row r="28" spans="1:13" ht="15" customHeight="1">
      <c r="A28" s="60">
        <v>75</v>
      </c>
      <c r="B28" s="24">
        <f t="shared" si="3"/>
        <v>0.00032897368421052627</v>
      </c>
      <c r="C28" s="24">
        <f t="shared" si="3"/>
        <v>0.0005482894736842105</v>
      </c>
      <c r="D28" s="24">
        <f t="shared" si="3"/>
        <v>0.0007310526315789473</v>
      </c>
      <c r="E28" s="24">
        <f t="shared" si="3"/>
        <v>0.001096578947368421</v>
      </c>
      <c r="F28" s="24">
        <f t="shared" si="3"/>
        <v>0.0014621052631578946</v>
      </c>
      <c r="G28" s="24">
        <f t="shared" si="4"/>
        <v>0.0018276315789473685</v>
      </c>
      <c r="H28" s="24">
        <f t="shared" si="4"/>
        <v>0.003655263157894737</v>
      </c>
      <c r="I28" s="24">
        <f t="shared" si="3"/>
        <v>0.005482894736842105</v>
      </c>
      <c r="J28" s="24">
        <f t="shared" si="3"/>
        <v>0.007310526315789474</v>
      </c>
      <c r="K28" s="24">
        <f t="shared" si="3"/>
        <v>0.01096578947368421</v>
      </c>
      <c r="L28" s="24">
        <f t="shared" si="3"/>
        <v>0.014621052631578948</v>
      </c>
      <c r="M28" s="24">
        <f t="shared" si="3"/>
        <v>0.018276315789473682</v>
      </c>
    </row>
    <row r="29" spans="1:13" ht="15" customHeight="1">
      <c r="A29" s="60">
        <v>77</v>
      </c>
      <c r="B29" s="24">
        <f t="shared" si="3"/>
        <v>0.00032042891319207105</v>
      </c>
      <c r="C29" s="24">
        <f t="shared" si="3"/>
        <v>0.0005340481886534518</v>
      </c>
      <c r="D29" s="24">
        <f t="shared" si="3"/>
        <v>0.0007120642515379358</v>
      </c>
      <c r="E29" s="24">
        <f t="shared" si="3"/>
        <v>0.0010680963773069035</v>
      </c>
      <c r="F29" s="24">
        <f t="shared" si="3"/>
        <v>0.0014241285030758715</v>
      </c>
      <c r="G29" s="24">
        <f t="shared" si="4"/>
        <v>0.0017801606288448395</v>
      </c>
      <c r="H29" s="24">
        <f t="shared" si="4"/>
        <v>0.003560321257689679</v>
      </c>
      <c r="I29" s="24">
        <f t="shared" si="3"/>
        <v>0.005340481886534518</v>
      </c>
      <c r="J29" s="24">
        <f t="shared" si="3"/>
        <v>0.007120642515379358</v>
      </c>
      <c r="K29" s="24">
        <f t="shared" si="3"/>
        <v>0.010680963773069036</v>
      </c>
      <c r="L29" s="24">
        <f t="shared" si="3"/>
        <v>0.014241285030758716</v>
      </c>
      <c r="M29" s="24">
        <f t="shared" si="3"/>
        <v>0.017801606288448395</v>
      </c>
    </row>
    <row r="30" spans="1:13" ht="15" customHeight="1">
      <c r="A30" s="60">
        <v>82</v>
      </c>
      <c r="B30" s="24">
        <f t="shared" si="3"/>
        <v>0.0003008905648267009</v>
      </c>
      <c r="C30" s="24">
        <f t="shared" si="3"/>
        <v>0.0005014842747111682</v>
      </c>
      <c r="D30" s="24">
        <f t="shared" si="3"/>
        <v>0.0006686456996148908</v>
      </c>
      <c r="E30" s="24">
        <f t="shared" si="3"/>
        <v>0.0010029685494223363</v>
      </c>
      <c r="F30" s="24">
        <f t="shared" si="3"/>
        <v>0.0013372913992297816</v>
      </c>
      <c r="G30" s="24">
        <f t="shared" si="4"/>
        <v>0.0016716142490372273</v>
      </c>
      <c r="H30" s="24">
        <f t="shared" si="4"/>
        <v>0.0033432284980744547</v>
      </c>
      <c r="I30" s="24">
        <f t="shared" si="3"/>
        <v>0.005014842747111681</v>
      </c>
      <c r="J30" s="24">
        <f t="shared" si="3"/>
        <v>0.006686456996148909</v>
      </c>
      <c r="K30" s="24">
        <f t="shared" si="3"/>
        <v>0.010029685494223362</v>
      </c>
      <c r="L30" s="24">
        <f t="shared" si="3"/>
        <v>0.013372913992297819</v>
      </c>
      <c r="M30" s="24">
        <f t="shared" si="3"/>
        <v>0.01671614249037227</v>
      </c>
    </row>
    <row r="31" spans="1:13" ht="15" customHeight="1">
      <c r="A31" s="60">
        <v>90</v>
      </c>
      <c r="B31" s="24">
        <f t="shared" si="3"/>
        <v>0.0002741447368421052</v>
      </c>
      <c r="C31" s="24">
        <f t="shared" si="3"/>
        <v>0.00045690789473684207</v>
      </c>
      <c r="D31" s="24">
        <f t="shared" si="3"/>
        <v>0.0006092105263157895</v>
      </c>
      <c r="E31" s="24">
        <f t="shared" si="3"/>
        <v>0.0009138157894736841</v>
      </c>
      <c r="F31" s="24">
        <f t="shared" si="3"/>
        <v>0.001218421052631579</v>
      </c>
      <c r="G31" s="24">
        <f t="shared" si="4"/>
        <v>0.0015230263157894738</v>
      </c>
      <c r="H31" s="24">
        <f t="shared" si="4"/>
        <v>0.0030460526315789476</v>
      </c>
      <c r="I31" s="24">
        <f t="shared" si="3"/>
        <v>0.0045690789473684205</v>
      </c>
      <c r="J31" s="24">
        <f t="shared" si="3"/>
        <v>0.006092105263157895</v>
      </c>
      <c r="K31" s="24">
        <f t="shared" si="3"/>
        <v>0.009138157894736841</v>
      </c>
      <c r="L31" s="24">
        <f t="shared" si="3"/>
        <v>0.01218421052631579</v>
      </c>
      <c r="M31" s="24">
        <f t="shared" si="3"/>
        <v>0.015230263157894736</v>
      </c>
    </row>
    <row r="32" spans="1:13" ht="15" customHeight="1">
      <c r="A32" s="60">
        <v>95</v>
      </c>
      <c r="B32" s="24">
        <f t="shared" si="3"/>
        <v>0.00025971606648199445</v>
      </c>
      <c r="C32" s="24">
        <f t="shared" si="3"/>
        <v>0.00043286011080332406</v>
      </c>
      <c r="D32" s="24">
        <f t="shared" si="3"/>
        <v>0.0005771468144044321</v>
      </c>
      <c r="E32" s="24">
        <f t="shared" si="3"/>
        <v>0.0008657202216066481</v>
      </c>
      <c r="F32" s="24">
        <f t="shared" si="3"/>
        <v>0.0011542936288088642</v>
      </c>
      <c r="G32" s="24">
        <f t="shared" si="4"/>
        <v>0.0014428670360110804</v>
      </c>
      <c r="H32" s="24">
        <f t="shared" si="4"/>
        <v>0.002885734072022161</v>
      </c>
      <c r="I32" s="24">
        <f t="shared" si="3"/>
        <v>0.004328601108033241</v>
      </c>
      <c r="J32" s="24">
        <f t="shared" si="3"/>
        <v>0.005771468144044322</v>
      </c>
      <c r="K32" s="24">
        <f t="shared" si="3"/>
        <v>0.008657202216066482</v>
      </c>
      <c r="L32" s="24">
        <f t="shared" si="3"/>
        <v>0.011542936288088643</v>
      </c>
      <c r="M32" s="24">
        <f t="shared" si="3"/>
        <v>0.014428670360110803</v>
      </c>
    </row>
    <row r="33" spans="1:13" ht="15" customHeight="1">
      <c r="A33" s="60">
        <v>100</v>
      </c>
      <c r="B33" s="24">
        <f t="shared" si="3"/>
        <v>0.00024673026315789474</v>
      </c>
      <c r="C33" s="24">
        <f t="shared" si="3"/>
        <v>0.00041121710526315785</v>
      </c>
      <c r="D33" s="24">
        <f t="shared" si="3"/>
        <v>0.0005482894736842105</v>
      </c>
      <c r="E33" s="24">
        <f t="shared" si="3"/>
        <v>0.0008224342105263157</v>
      </c>
      <c r="F33" s="24">
        <f t="shared" si="3"/>
        <v>0.001096578947368421</v>
      </c>
      <c r="G33" s="24">
        <f t="shared" si="4"/>
        <v>0.0013707236842105265</v>
      </c>
      <c r="H33" s="24">
        <f t="shared" si="4"/>
        <v>0.002741447368421053</v>
      </c>
      <c r="I33" s="24">
        <f t="shared" si="3"/>
        <v>0.004112171052631578</v>
      </c>
      <c r="J33" s="24">
        <f t="shared" si="3"/>
        <v>0.005482894736842106</v>
      </c>
      <c r="K33" s="24">
        <f t="shared" si="3"/>
        <v>0.008224342105263157</v>
      </c>
      <c r="L33" s="24">
        <f t="shared" si="3"/>
        <v>0.010965789473684212</v>
      </c>
      <c r="M33" s="24">
        <f t="shared" si="3"/>
        <v>0.013707236842105263</v>
      </c>
    </row>
    <row r="34" spans="1:4" ht="6.75" customHeight="1" thickBot="1">
      <c r="A34" s="58"/>
      <c r="D34" s="25"/>
    </row>
    <row r="35" spans="1:13" ht="12.75" customHeight="1" thickBot="1">
      <c r="A35" s="74" t="s">
        <v>28</v>
      </c>
      <c r="B35" s="75"/>
      <c r="C35" s="75"/>
      <c r="D35" s="75"/>
      <c r="E35" s="75"/>
      <c r="F35" s="75"/>
      <c r="G35" s="75"/>
      <c r="H35" s="75"/>
      <c r="I35" s="75"/>
      <c r="J35" s="75"/>
      <c r="K35" s="75"/>
      <c r="L35" s="75"/>
      <c r="M35" s="76"/>
    </row>
    <row r="36" spans="1:13" ht="12.75" customHeight="1" thickBot="1">
      <c r="A36" s="63" t="s">
        <v>19</v>
      </c>
      <c r="B36" s="63" t="s">
        <v>20</v>
      </c>
      <c r="C36" s="68">
        <v>0.5</v>
      </c>
      <c r="D36" s="69">
        <v>1</v>
      </c>
      <c r="E36" s="69">
        <v>2</v>
      </c>
      <c r="F36" s="69">
        <v>3</v>
      </c>
      <c r="G36" s="69">
        <v>4</v>
      </c>
      <c r="H36" s="69">
        <v>6</v>
      </c>
      <c r="I36" s="69">
        <v>10</v>
      </c>
      <c r="J36" s="69">
        <v>12</v>
      </c>
      <c r="K36" s="69">
        <v>15</v>
      </c>
      <c r="L36" s="70">
        <v>20</v>
      </c>
      <c r="M36" s="71">
        <v>30</v>
      </c>
    </row>
    <row r="37" spans="1:13" ht="12.75" customHeight="1">
      <c r="A37" s="61">
        <v>65</v>
      </c>
      <c r="B37" s="30">
        <f aca="true" t="shared" si="5" ref="B37:B43">$C$14*$A37/100</f>
        <v>9.88</v>
      </c>
      <c r="C37" s="31">
        <f aca="true" t="shared" si="6" ref="C37:C43">$B37*1000/60*C$36</f>
        <v>82.33333333333333</v>
      </c>
      <c r="D37" s="32">
        <f aca="true" t="shared" si="7" ref="D37:D43">$B37*1000/60*D$36</f>
        <v>164.66666666666666</v>
      </c>
      <c r="E37" s="32">
        <f aca="true" t="shared" si="8" ref="E37:E43">$B37*1000/60*E$36</f>
        <v>329.3333333333333</v>
      </c>
      <c r="F37" s="32">
        <f aca="true" t="shared" si="9" ref="F37:F43">$B37*1000/60*F$36</f>
        <v>494</v>
      </c>
      <c r="G37" s="32">
        <f aca="true" t="shared" si="10" ref="G37:H43">$B37*1000/60*G$36</f>
        <v>658.6666666666666</v>
      </c>
      <c r="H37" s="32">
        <f t="shared" si="10"/>
        <v>988</v>
      </c>
      <c r="I37" s="32">
        <f aca="true" t="shared" si="11" ref="I37:M43">$B37*1000/60*I$36</f>
        <v>1646.6666666666665</v>
      </c>
      <c r="J37" s="32">
        <f t="shared" si="11"/>
        <v>1976</v>
      </c>
      <c r="K37" s="32">
        <f t="shared" si="11"/>
        <v>2470</v>
      </c>
      <c r="L37" s="32">
        <f t="shared" si="11"/>
        <v>3293.333333333333</v>
      </c>
      <c r="M37" s="32">
        <f t="shared" si="11"/>
        <v>4940</v>
      </c>
    </row>
    <row r="38" spans="1:13" ht="12.75" customHeight="1">
      <c r="A38" s="61">
        <v>75</v>
      </c>
      <c r="B38" s="30">
        <f t="shared" si="5"/>
        <v>11.4</v>
      </c>
      <c r="C38" s="31">
        <f t="shared" si="6"/>
        <v>95</v>
      </c>
      <c r="D38" s="32">
        <f t="shared" si="7"/>
        <v>190</v>
      </c>
      <c r="E38" s="32">
        <f t="shared" si="8"/>
        <v>380</v>
      </c>
      <c r="F38" s="32">
        <f t="shared" si="9"/>
        <v>570</v>
      </c>
      <c r="G38" s="32">
        <f t="shared" si="10"/>
        <v>760</v>
      </c>
      <c r="H38" s="32">
        <f t="shared" si="10"/>
        <v>1140</v>
      </c>
      <c r="I38" s="32">
        <f t="shared" si="11"/>
        <v>1900</v>
      </c>
      <c r="J38" s="32">
        <f t="shared" si="11"/>
        <v>2280</v>
      </c>
      <c r="K38" s="32">
        <f t="shared" si="11"/>
        <v>2850</v>
      </c>
      <c r="L38" s="32">
        <f t="shared" si="11"/>
        <v>3800</v>
      </c>
      <c r="M38" s="32">
        <f t="shared" si="11"/>
        <v>5700</v>
      </c>
    </row>
    <row r="39" spans="1:13" ht="12.75" customHeight="1">
      <c r="A39" s="61">
        <v>80</v>
      </c>
      <c r="B39" s="30">
        <f t="shared" si="5"/>
        <v>12.16</v>
      </c>
      <c r="C39" s="31">
        <f t="shared" si="6"/>
        <v>101.33333333333333</v>
      </c>
      <c r="D39" s="32">
        <f t="shared" si="7"/>
        <v>202.66666666666666</v>
      </c>
      <c r="E39" s="32">
        <f t="shared" si="8"/>
        <v>405.3333333333333</v>
      </c>
      <c r="F39" s="32">
        <f t="shared" si="9"/>
        <v>608</v>
      </c>
      <c r="G39" s="32">
        <f t="shared" si="10"/>
        <v>810.6666666666666</v>
      </c>
      <c r="H39" s="32">
        <f t="shared" si="10"/>
        <v>1216</v>
      </c>
      <c r="I39" s="32">
        <f t="shared" si="11"/>
        <v>2026.6666666666665</v>
      </c>
      <c r="J39" s="32">
        <f t="shared" si="11"/>
        <v>2432</v>
      </c>
      <c r="K39" s="32">
        <f t="shared" si="11"/>
        <v>3040</v>
      </c>
      <c r="L39" s="32">
        <f t="shared" si="11"/>
        <v>4053.333333333333</v>
      </c>
      <c r="M39" s="32">
        <f t="shared" si="11"/>
        <v>6080</v>
      </c>
    </row>
    <row r="40" spans="1:13" ht="12.75" customHeight="1">
      <c r="A40" s="61">
        <v>85</v>
      </c>
      <c r="B40" s="30">
        <f t="shared" si="5"/>
        <v>12.92</v>
      </c>
      <c r="C40" s="31">
        <f t="shared" si="6"/>
        <v>107.66666666666667</v>
      </c>
      <c r="D40" s="32">
        <f t="shared" si="7"/>
        <v>215.33333333333334</v>
      </c>
      <c r="E40" s="32">
        <f t="shared" si="8"/>
        <v>430.6666666666667</v>
      </c>
      <c r="F40" s="32">
        <f t="shared" si="9"/>
        <v>646</v>
      </c>
      <c r="G40" s="32">
        <f t="shared" si="10"/>
        <v>861.3333333333334</v>
      </c>
      <c r="H40" s="32">
        <f t="shared" si="10"/>
        <v>1292</v>
      </c>
      <c r="I40" s="32">
        <f t="shared" si="11"/>
        <v>2153.3333333333335</v>
      </c>
      <c r="J40" s="32">
        <f t="shared" si="11"/>
        <v>2584</v>
      </c>
      <c r="K40" s="32">
        <f t="shared" si="11"/>
        <v>3230</v>
      </c>
      <c r="L40" s="32">
        <f t="shared" si="11"/>
        <v>4306.666666666667</v>
      </c>
      <c r="M40" s="32">
        <f t="shared" si="11"/>
        <v>6460</v>
      </c>
    </row>
    <row r="41" spans="1:13" ht="12.75" customHeight="1">
      <c r="A41" s="61">
        <v>90</v>
      </c>
      <c r="B41" s="30">
        <f t="shared" si="5"/>
        <v>13.68</v>
      </c>
      <c r="C41" s="31">
        <f t="shared" si="6"/>
        <v>114</v>
      </c>
      <c r="D41" s="32">
        <f t="shared" si="7"/>
        <v>228</v>
      </c>
      <c r="E41" s="32">
        <f t="shared" si="8"/>
        <v>456</v>
      </c>
      <c r="F41" s="32">
        <f t="shared" si="9"/>
        <v>684</v>
      </c>
      <c r="G41" s="32">
        <f t="shared" si="10"/>
        <v>912</v>
      </c>
      <c r="H41" s="32">
        <f t="shared" si="10"/>
        <v>1368</v>
      </c>
      <c r="I41" s="32">
        <f t="shared" si="11"/>
        <v>2280</v>
      </c>
      <c r="J41" s="32">
        <f t="shared" si="11"/>
        <v>2736</v>
      </c>
      <c r="K41" s="32">
        <f t="shared" si="11"/>
        <v>3420</v>
      </c>
      <c r="L41" s="32">
        <f t="shared" si="11"/>
        <v>4560</v>
      </c>
      <c r="M41" s="32">
        <f t="shared" si="11"/>
        <v>6840</v>
      </c>
    </row>
    <row r="42" spans="1:13" ht="12.75" customHeight="1">
      <c r="A42" s="61">
        <v>95</v>
      </c>
      <c r="B42" s="30">
        <f t="shared" si="5"/>
        <v>14.44</v>
      </c>
      <c r="C42" s="31">
        <f t="shared" si="6"/>
        <v>120.33333333333333</v>
      </c>
      <c r="D42" s="32">
        <f t="shared" si="7"/>
        <v>240.66666666666666</v>
      </c>
      <c r="E42" s="32">
        <f t="shared" si="8"/>
        <v>481.3333333333333</v>
      </c>
      <c r="F42" s="32">
        <f t="shared" si="9"/>
        <v>722</v>
      </c>
      <c r="G42" s="32">
        <f t="shared" si="10"/>
        <v>962.6666666666666</v>
      </c>
      <c r="H42" s="32">
        <f t="shared" si="10"/>
        <v>1444</v>
      </c>
      <c r="I42" s="32">
        <f t="shared" si="11"/>
        <v>2406.6666666666665</v>
      </c>
      <c r="J42" s="32">
        <f t="shared" si="11"/>
        <v>2888</v>
      </c>
      <c r="K42" s="32">
        <f t="shared" si="11"/>
        <v>3610</v>
      </c>
      <c r="L42" s="32">
        <f t="shared" si="11"/>
        <v>4813.333333333333</v>
      </c>
      <c r="M42" s="32">
        <f t="shared" si="11"/>
        <v>7220</v>
      </c>
    </row>
    <row r="43" spans="1:13" ht="12.75" customHeight="1" thickBot="1">
      <c r="A43" s="62">
        <v>100</v>
      </c>
      <c r="B43" s="33">
        <f t="shared" si="5"/>
        <v>15.2</v>
      </c>
      <c r="C43" s="34">
        <f t="shared" si="6"/>
        <v>126.66666666666667</v>
      </c>
      <c r="D43" s="35">
        <f t="shared" si="7"/>
        <v>253.33333333333334</v>
      </c>
      <c r="E43" s="35">
        <f t="shared" si="8"/>
        <v>506.6666666666667</v>
      </c>
      <c r="F43" s="35">
        <f t="shared" si="9"/>
        <v>760</v>
      </c>
      <c r="G43" s="35">
        <f t="shared" si="10"/>
        <v>1013.3333333333334</v>
      </c>
      <c r="H43" s="35">
        <f t="shared" si="10"/>
        <v>1520</v>
      </c>
      <c r="I43" s="35">
        <f t="shared" si="11"/>
        <v>2533.3333333333335</v>
      </c>
      <c r="J43" s="35">
        <f t="shared" si="11"/>
        <v>3040</v>
      </c>
      <c r="K43" s="35">
        <f t="shared" si="11"/>
        <v>3800</v>
      </c>
      <c r="L43" s="35">
        <f t="shared" si="11"/>
        <v>5066.666666666667</v>
      </c>
      <c r="M43" s="35">
        <f t="shared" si="11"/>
        <v>7600</v>
      </c>
    </row>
  </sheetData>
  <sheetProtection selectLockedCells="1" selectUnlockedCells="1"/>
  <mergeCells count="22">
    <mergeCell ref="A1:M1"/>
    <mergeCell ref="G3:J3"/>
    <mergeCell ref="K3:M3"/>
    <mergeCell ref="I4:J4"/>
    <mergeCell ref="A3:F3"/>
    <mergeCell ref="O17:P17"/>
    <mergeCell ref="O18:P18"/>
    <mergeCell ref="M5:M10"/>
    <mergeCell ref="L14:M14"/>
    <mergeCell ref="A25:M25"/>
    <mergeCell ref="B22:B23"/>
    <mergeCell ref="O14:P14"/>
    <mergeCell ref="A35:M35"/>
    <mergeCell ref="O19:P19"/>
    <mergeCell ref="O20:P20"/>
    <mergeCell ref="O21:P21"/>
    <mergeCell ref="O16:P16"/>
    <mergeCell ref="A4:F12"/>
    <mergeCell ref="I5:J12"/>
    <mergeCell ref="A16:A23"/>
    <mergeCell ref="B20:B21"/>
    <mergeCell ref="O15:P15"/>
  </mergeCells>
  <printOptions/>
  <pageMargins left="0.15748031496062992" right="0.11811023622047245" top="0.15748031496062992" bottom="0.15748031496062992" header="0.4330708661417323" footer="0.15748031496062992"/>
  <pageSetup horizontalDpi="300" verticalDpi="300" orientation="landscape" paperSize="9" r:id="rId2"/>
  <headerFooter alignWithMargins="0">
    <oddFooter>&amp;CGilles AA - Août 2020</oddFooter>
  </headerFooter>
  <drawing r:id="rId1"/>
</worksheet>
</file>

<file path=xl/worksheets/sheet2.xml><?xml version="1.0" encoding="utf-8"?>
<worksheet xmlns="http://schemas.openxmlformats.org/spreadsheetml/2006/main" xmlns:r="http://schemas.openxmlformats.org/officeDocument/2006/relationships">
  <dimension ref="A1:M70"/>
  <sheetViews>
    <sheetView zoomScalePageLayoutView="0" workbookViewId="0" topLeftCell="A1">
      <selection activeCell="Q8" sqref="Q8"/>
    </sheetView>
  </sheetViews>
  <sheetFormatPr defaultColWidth="11.421875" defaultRowHeight="12.75"/>
  <cols>
    <col min="1" max="1" width="11.140625" style="0" customWidth="1"/>
    <col min="10" max="10" width="10.421875" style="0" customWidth="1"/>
    <col min="13" max="13" width="8.8515625" style="0" customWidth="1"/>
  </cols>
  <sheetData>
    <row r="1" spans="1:13" ht="15.75">
      <c r="A1" s="120" t="s">
        <v>112</v>
      </c>
      <c r="B1" s="120"/>
      <c r="C1" s="120"/>
      <c r="D1" s="120"/>
      <c r="E1" s="120"/>
      <c r="F1" s="120"/>
      <c r="G1" s="120"/>
      <c r="H1" s="120"/>
      <c r="I1" s="120"/>
      <c r="J1" s="120"/>
      <c r="K1" s="120"/>
      <c r="L1" s="120"/>
      <c r="M1" s="120"/>
    </row>
    <row r="2" spans="1:13" ht="12.75" customHeight="1" hidden="1">
      <c r="A2" s="36" t="s">
        <v>29</v>
      </c>
      <c r="B2" s="121" t="s">
        <v>30</v>
      </c>
      <c r="C2" s="121"/>
      <c r="D2" s="121"/>
      <c r="E2" s="121" t="s">
        <v>31</v>
      </c>
      <c r="F2" s="121"/>
      <c r="G2" s="121"/>
      <c r="H2" s="121" t="s">
        <v>32</v>
      </c>
      <c r="I2" s="121"/>
      <c r="J2" s="121"/>
      <c r="K2" s="121" t="s">
        <v>33</v>
      </c>
      <c r="L2" s="121"/>
      <c r="M2" s="121"/>
    </row>
    <row r="3" spans="1:13" ht="12.75" customHeight="1" hidden="1">
      <c r="A3" s="37" t="s">
        <v>3</v>
      </c>
      <c r="B3" s="115" t="s">
        <v>34</v>
      </c>
      <c r="C3" s="115"/>
      <c r="D3" s="115"/>
      <c r="E3" s="115" t="s">
        <v>58</v>
      </c>
      <c r="F3" s="115"/>
      <c r="G3" s="115"/>
      <c r="H3" s="115" t="s">
        <v>35</v>
      </c>
      <c r="I3" s="115"/>
      <c r="J3" s="115"/>
      <c r="K3" s="115" t="s">
        <v>77</v>
      </c>
      <c r="L3" s="115"/>
      <c r="M3" s="115"/>
    </row>
    <row r="4" spans="1:13" ht="12.75" customHeight="1" hidden="1">
      <c r="A4" s="118" t="s">
        <v>36</v>
      </c>
      <c r="B4" s="115" t="s">
        <v>37</v>
      </c>
      <c r="C4" s="115"/>
      <c r="D4" s="115"/>
      <c r="E4" s="119" t="s">
        <v>58</v>
      </c>
      <c r="F4" s="119"/>
      <c r="G4" s="119"/>
      <c r="H4" s="115" t="s">
        <v>38</v>
      </c>
      <c r="I4" s="115"/>
      <c r="J4" s="115"/>
      <c r="K4" s="115" t="s">
        <v>63</v>
      </c>
      <c r="L4" s="115"/>
      <c r="M4" s="115"/>
    </row>
    <row r="5" spans="1:13" ht="96" customHeight="1" hidden="1">
      <c r="A5" s="118"/>
      <c r="B5" s="115"/>
      <c r="C5" s="115"/>
      <c r="D5" s="115"/>
      <c r="E5" s="119"/>
      <c r="F5" s="119"/>
      <c r="G5" s="119"/>
      <c r="H5" s="115"/>
      <c r="I5" s="115"/>
      <c r="J5" s="115"/>
      <c r="K5" s="115"/>
      <c r="L5" s="115"/>
      <c r="M5" s="115"/>
    </row>
    <row r="6" spans="1:13" ht="12.75" customHeight="1" hidden="1">
      <c r="A6" s="3" t="s">
        <v>39</v>
      </c>
      <c r="B6" s="116"/>
      <c r="C6" s="116"/>
      <c r="D6" s="4">
        <v>0.03125</v>
      </c>
      <c r="E6" s="115"/>
      <c r="F6" s="115"/>
      <c r="G6" s="4">
        <v>0.041666666666666664</v>
      </c>
      <c r="H6" s="115"/>
      <c r="I6" s="115"/>
      <c r="J6" s="4">
        <v>0.034722222222222224</v>
      </c>
      <c r="K6" s="6"/>
      <c r="L6" s="117">
        <v>0.04861111111111111</v>
      </c>
      <c r="M6" s="117"/>
    </row>
    <row r="7" spans="1:13" ht="12.75" customHeight="1" hidden="1">
      <c r="A7" s="3" t="s">
        <v>40</v>
      </c>
      <c r="B7" s="6">
        <f>B6+E6+H6+K6</f>
        <v>0</v>
      </c>
      <c r="C7" s="4">
        <f>D6+G6+J6+L6</f>
        <v>0.15625</v>
      </c>
      <c r="D7" s="114"/>
      <c r="E7" s="114"/>
      <c r="F7" s="114"/>
      <c r="G7" s="114"/>
      <c r="H7" s="114"/>
      <c r="I7" s="114"/>
      <c r="J7" s="114"/>
      <c r="K7" s="114"/>
      <c r="L7" s="114"/>
      <c r="M7" s="114"/>
    </row>
    <row r="8" spans="1:13" ht="15.75">
      <c r="A8" s="120" t="s">
        <v>111</v>
      </c>
      <c r="B8" s="120"/>
      <c r="C8" s="120"/>
      <c r="D8" s="120"/>
      <c r="E8" s="120"/>
      <c r="F8" s="120"/>
      <c r="G8" s="120"/>
      <c r="H8" s="120"/>
      <c r="I8" s="120"/>
      <c r="J8" s="120"/>
      <c r="K8" s="120"/>
      <c r="L8" s="120"/>
      <c r="M8" s="120"/>
    </row>
    <row r="9" spans="1:13" ht="12.75" customHeight="1" hidden="1">
      <c r="A9" s="36" t="s">
        <v>29</v>
      </c>
      <c r="B9" s="121" t="s">
        <v>30</v>
      </c>
      <c r="C9" s="121"/>
      <c r="D9" s="121"/>
      <c r="E9" s="121" t="s">
        <v>31</v>
      </c>
      <c r="F9" s="121"/>
      <c r="G9" s="121"/>
      <c r="H9" s="121" t="s">
        <v>32</v>
      </c>
      <c r="I9" s="121"/>
      <c r="J9" s="121"/>
      <c r="K9" s="121" t="s">
        <v>33</v>
      </c>
      <c r="L9" s="121"/>
      <c r="M9" s="121"/>
    </row>
    <row r="10" spans="1:13" ht="12.75" customHeight="1" hidden="1">
      <c r="A10" s="37" t="s">
        <v>3</v>
      </c>
      <c r="B10" s="115" t="s">
        <v>34</v>
      </c>
      <c r="C10" s="115"/>
      <c r="D10" s="115"/>
      <c r="E10" s="115" t="s">
        <v>27</v>
      </c>
      <c r="F10" s="115"/>
      <c r="G10" s="115"/>
      <c r="H10" s="115" t="s">
        <v>35</v>
      </c>
      <c r="I10" s="115"/>
      <c r="J10" s="115"/>
      <c r="K10" s="115" t="s">
        <v>79</v>
      </c>
      <c r="L10" s="115"/>
      <c r="M10" s="115"/>
    </row>
    <row r="11" spans="1:13" ht="12.75" customHeight="1" hidden="1">
      <c r="A11" s="118" t="s">
        <v>36</v>
      </c>
      <c r="B11" s="115" t="s">
        <v>37</v>
      </c>
      <c r="C11" s="115"/>
      <c r="D11" s="115"/>
      <c r="E11" s="125" t="s">
        <v>55</v>
      </c>
      <c r="F11" s="125"/>
      <c r="G11" s="125"/>
      <c r="H11" s="115" t="s">
        <v>59</v>
      </c>
      <c r="I11" s="115"/>
      <c r="J11" s="115"/>
      <c r="K11" s="115" t="s">
        <v>78</v>
      </c>
      <c r="L11" s="115"/>
      <c r="M11" s="115"/>
    </row>
    <row r="12" spans="1:13" ht="96" customHeight="1" hidden="1">
      <c r="A12" s="118"/>
      <c r="B12" s="115"/>
      <c r="C12" s="115"/>
      <c r="D12" s="115"/>
      <c r="E12" s="125"/>
      <c r="F12" s="125"/>
      <c r="G12" s="125"/>
      <c r="H12" s="115"/>
      <c r="I12" s="115"/>
      <c r="J12" s="115"/>
      <c r="K12" s="115"/>
      <c r="L12" s="115"/>
      <c r="M12" s="115"/>
    </row>
    <row r="13" spans="1:13" ht="12.75" customHeight="1" hidden="1">
      <c r="A13" s="3" t="s">
        <v>39</v>
      </c>
      <c r="B13" s="116">
        <v>7.3</v>
      </c>
      <c r="C13" s="116"/>
      <c r="D13" s="4">
        <v>0.03125</v>
      </c>
      <c r="E13" s="115">
        <v>10</v>
      </c>
      <c r="F13" s="115"/>
      <c r="G13" s="4">
        <v>0.041666666666666664</v>
      </c>
      <c r="H13" s="115">
        <v>8.5</v>
      </c>
      <c r="I13" s="115"/>
      <c r="J13" s="4">
        <v>0.03819444444444444</v>
      </c>
      <c r="K13" s="6">
        <v>12.5</v>
      </c>
      <c r="L13" s="117">
        <v>0.052083333333333336</v>
      </c>
      <c r="M13" s="117"/>
    </row>
    <row r="14" spans="1:13" ht="12.75" customHeight="1" hidden="1">
      <c r="A14" s="3" t="s">
        <v>40</v>
      </c>
      <c r="B14" s="6">
        <f>B13+E13+H13+K13</f>
        <v>38.3</v>
      </c>
      <c r="C14" s="4">
        <f>D13+G13+J13+L13</f>
        <v>0.16319444444444445</v>
      </c>
      <c r="D14" s="114"/>
      <c r="E14" s="114"/>
      <c r="F14" s="114"/>
      <c r="G14" s="114"/>
      <c r="H14" s="114"/>
      <c r="I14" s="114"/>
      <c r="J14" s="114"/>
      <c r="K14" s="114"/>
      <c r="L14" s="114"/>
      <c r="M14" s="114"/>
    </row>
    <row r="15" spans="1:13" ht="15.75" customHeight="1">
      <c r="A15" s="120" t="s">
        <v>105</v>
      </c>
      <c r="B15" s="120"/>
      <c r="C15" s="120"/>
      <c r="D15" s="120"/>
      <c r="E15" s="120"/>
      <c r="F15" s="120"/>
      <c r="G15" s="120"/>
      <c r="H15" s="120"/>
      <c r="I15" s="120"/>
      <c r="J15" s="120"/>
      <c r="K15" s="120"/>
      <c r="L15" s="120"/>
      <c r="M15" s="120"/>
    </row>
    <row r="16" spans="1:13" ht="12.75" customHeight="1" hidden="1">
      <c r="A16" s="36" t="s">
        <v>29</v>
      </c>
      <c r="B16" s="121" t="s">
        <v>30</v>
      </c>
      <c r="C16" s="121"/>
      <c r="D16" s="121"/>
      <c r="E16" s="121" t="s">
        <v>31</v>
      </c>
      <c r="F16" s="121"/>
      <c r="G16" s="121"/>
      <c r="H16" s="121" t="s">
        <v>32</v>
      </c>
      <c r="I16" s="121"/>
      <c r="J16" s="121"/>
      <c r="K16" s="121" t="s">
        <v>33</v>
      </c>
      <c r="L16" s="121"/>
      <c r="M16" s="121"/>
    </row>
    <row r="17" spans="1:13" ht="12.75" customHeight="1" hidden="1">
      <c r="A17" s="37" t="s">
        <v>3</v>
      </c>
      <c r="B17" s="115" t="s">
        <v>42</v>
      </c>
      <c r="C17" s="115"/>
      <c r="D17" s="115"/>
      <c r="E17" s="115" t="s">
        <v>56</v>
      </c>
      <c r="F17" s="115"/>
      <c r="G17" s="115"/>
      <c r="H17" s="115" t="s">
        <v>35</v>
      </c>
      <c r="I17" s="115"/>
      <c r="J17" s="115"/>
      <c r="K17" s="115" t="s">
        <v>41</v>
      </c>
      <c r="L17" s="115"/>
      <c r="M17" s="115"/>
    </row>
    <row r="18" spans="1:13" ht="12.75" customHeight="1" hidden="1">
      <c r="A18" s="118" t="s">
        <v>36</v>
      </c>
      <c r="B18" s="115" t="s">
        <v>57</v>
      </c>
      <c r="C18" s="115"/>
      <c r="D18" s="115"/>
      <c r="E18" s="115" t="s">
        <v>90</v>
      </c>
      <c r="F18" s="115"/>
      <c r="G18" s="115"/>
      <c r="H18" s="115" t="s">
        <v>61</v>
      </c>
      <c r="I18" s="115"/>
      <c r="J18" s="115"/>
      <c r="K18" s="115" t="s">
        <v>76</v>
      </c>
      <c r="L18" s="115"/>
      <c r="M18" s="115"/>
    </row>
    <row r="19" spans="1:13" ht="96" customHeight="1" hidden="1">
      <c r="A19" s="118"/>
      <c r="B19" s="115"/>
      <c r="C19" s="115"/>
      <c r="D19" s="115"/>
      <c r="E19" s="115"/>
      <c r="F19" s="115"/>
      <c r="G19" s="115"/>
      <c r="H19" s="115"/>
      <c r="I19" s="115"/>
      <c r="J19" s="115"/>
      <c r="K19" s="115"/>
      <c r="L19" s="115"/>
      <c r="M19" s="115"/>
    </row>
    <row r="20" spans="1:13" ht="12.75" hidden="1">
      <c r="A20" s="3" t="s">
        <v>39</v>
      </c>
      <c r="B20" s="116"/>
      <c r="C20" s="116"/>
      <c r="D20" s="4">
        <v>0.03125</v>
      </c>
      <c r="E20" s="115"/>
      <c r="F20" s="115"/>
      <c r="G20" s="4">
        <v>0.041666666666666664</v>
      </c>
      <c r="H20" s="115"/>
      <c r="I20" s="115"/>
      <c r="J20" s="4">
        <v>0.041666666666666664</v>
      </c>
      <c r="K20" s="6"/>
      <c r="L20" s="117">
        <v>0.0625</v>
      </c>
      <c r="M20" s="117"/>
    </row>
    <row r="21" spans="1:13" ht="12.75" hidden="1">
      <c r="A21" s="3" t="s">
        <v>40</v>
      </c>
      <c r="B21" s="6">
        <f>B20+E20+H20+K20</f>
        <v>0</v>
      </c>
      <c r="C21" s="4">
        <f>D20+G20+J20+L20</f>
        <v>0.17708333333333331</v>
      </c>
      <c r="D21" s="114"/>
      <c r="E21" s="114"/>
      <c r="F21" s="114"/>
      <c r="G21" s="114"/>
      <c r="H21" s="114"/>
      <c r="I21" s="114"/>
      <c r="J21" s="114"/>
      <c r="K21" s="114"/>
      <c r="L21" s="114"/>
      <c r="M21" s="114"/>
    </row>
    <row r="22" spans="1:13" ht="15.75" customHeight="1">
      <c r="A22" s="120" t="s">
        <v>137</v>
      </c>
      <c r="B22" s="120"/>
      <c r="C22" s="120"/>
      <c r="D22" s="120"/>
      <c r="E22" s="120"/>
      <c r="F22" s="120"/>
      <c r="G22" s="120"/>
      <c r="H22" s="120"/>
      <c r="I22" s="120"/>
      <c r="J22" s="120"/>
      <c r="K22" s="120"/>
      <c r="L22" s="120"/>
      <c r="M22" s="120"/>
    </row>
    <row r="23" spans="1:13" ht="12.75" customHeight="1">
      <c r="A23" s="128" t="s">
        <v>29</v>
      </c>
      <c r="B23" s="129" t="s">
        <v>30</v>
      </c>
      <c r="C23" s="129"/>
      <c r="D23" s="129"/>
      <c r="E23" s="130" t="s">
        <v>31</v>
      </c>
      <c r="F23" s="130"/>
      <c r="G23" s="130"/>
      <c r="H23" s="129" t="s">
        <v>123</v>
      </c>
      <c r="I23" s="129"/>
      <c r="J23" s="129"/>
      <c r="K23" s="129" t="s">
        <v>33</v>
      </c>
      <c r="L23" s="129"/>
      <c r="M23" s="129"/>
    </row>
    <row r="24" spans="1:13" ht="12.75" customHeight="1">
      <c r="A24" s="37" t="s">
        <v>3</v>
      </c>
      <c r="B24" s="131" t="s">
        <v>42</v>
      </c>
      <c r="C24" s="131"/>
      <c r="D24" s="131"/>
      <c r="E24" s="132" t="s">
        <v>124</v>
      </c>
      <c r="F24" s="132"/>
      <c r="G24" s="132"/>
      <c r="H24" s="133" t="s">
        <v>35</v>
      </c>
      <c r="I24" s="133"/>
      <c r="J24" s="133"/>
      <c r="K24" s="133" t="s">
        <v>125</v>
      </c>
      <c r="L24" s="133"/>
      <c r="M24" s="133"/>
    </row>
    <row r="25" spans="1:13" ht="12.75" customHeight="1">
      <c r="A25" s="118" t="s">
        <v>36</v>
      </c>
      <c r="B25" s="131" t="s">
        <v>44</v>
      </c>
      <c r="C25" s="131"/>
      <c r="D25" s="131"/>
      <c r="E25" s="132" t="s">
        <v>126</v>
      </c>
      <c r="F25" s="132"/>
      <c r="G25" s="132"/>
      <c r="H25" s="133" t="s">
        <v>38</v>
      </c>
      <c r="I25" s="131"/>
      <c r="J25" s="131"/>
      <c r="K25" s="134" t="s">
        <v>127</v>
      </c>
      <c r="L25" s="131"/>
      <c r="M25" s="131"/>
    </row>
    <row r="26" spans="1:13" ht="90.75" customHeight="1">
      <c r="A26" s="118"/>
      <c r="B26" s="131"/>
      <c r="C26" s="131"/>
      <c r="D26" s="131"/>
      <c r="E26" s="132"/>
      <c r="F26" s="132"/>
      <c r="G26" s="132"/>
      <c r="H26" s="131"/>
      <c r="I26" s="131"/>
      <c r="J26" s="131"/>
      <c r="K26" s="131"/>
      <c r="L26" s="131"/>
      <c r="M26" s="131"/>
    </row>
    <row r="27" spans="1:13" ht="12.75">
      <c r="A27" s="3" t="s">
        <v>39</v>
      </c>
      <c r="B27" s="132"/>
      <c r="C27" s="132"/>
      <c r="D27" s="135">
        <v>0.027777777777777776</v>
      </c>
      <c r="E27" s="131"/>
      <c r="F27" s="131"/>
      <c r="G27" s="136">
        <v>0.034722222222222224</v>
      </c>
      <c r="H27" s="131"/>
      <c r="I27" s="131"/>
      <c r="J27" s="135">
        <v>0.034722222222222224</v>
      </c>
      <c r="K27" s="131"/>
      <c r="L27" s="131"/>
      <c r="M27" s="135">
        <v>0.05555555555555555</v>
      </c>
    </row>
    <row r="28" spans="1:13" ht="12.75">
      <c r="A28" s="3" t="s">
        <v>40</v>
      </c>
      <c r="B28" s="137">
        <f>B27+E27+H27+K27</f>
        <v>0</v>
      </c>
      <c r="C28" s="135">
        <f>D27+G27+J27+M27</f>
        <v>0.1527777777777778</v>
      </c>
      <c r="D28" s="138"/>
      <c r="E28" s="138"/>
      <c r="F28" s="138"/>
      <c r="G28" s="138"/>
      <c r="H28" s="138"/>
      <c r="I28" s="138"/>
      <c r="J28" s="138"/>
      <c r="K28" s="138"/>
      <c r="L28" s="138"/>
      <c r="M28" s="138"/>
    </row>
    <row r="29" spans="1:13" ht="15.75">
      <c r="A29" s="120" t="s">
        <v>110</v>
      </c>
      <c r="B29" s="120"/>
      <c r="C29" s="120"/>
      <c r="D29" s="120"/>
      <c r="E29" s="120"/>
      <c r="F29" s="120"/>
      <c r="G29" s="120"/>
      <c r="H29" s="120"/>
      <c r="I29" s="120"/>
      <c r="J29" s="120"/>
      <c r="K29" s="120"/>
      <c r="L29" s="120"/>
      <c r="M29" s="120"/>
    </row>
    <row r="30" spans="1:13" ht="12.75" customHeight="1">
      <c r="A30" s="36" t="s">
        <v>29</v>
      </c>
      <c r="B30" s="121" t="s">
        <v>30</v>
      </c>
      <c r="C30" s="121"/>
      <c r="D30" s="121"/>
      <c r="E30" s="121" t="s">
        <v>31</v>
      </c>
      <c r="F30" s="121"/>
      <c r="G30" s="121"/>
      <c r="H30" s="121" t="s">
        <v>32</v>
      </c>
      <c r="I30" s="121"/>
      <c r="J30" s="121"/>
      <c r="K30" s="121" t="s">
        <v>33</v>
      </c>
      <c r="L30" s="121"/>
      <c r="M30" s="121"/>
    </row>
    <row r="31" spans="1:13" ht="12.75" customHeight="1">
      <c r="A31" s="37" t="s">
        <v>3</v>
      </c>
      <c r="B31" s="115" t="s">
        <v>42</v>
      </c>
      <c r="C31" s="115"/>
      <c r="D31" s="115"/>
      <c r="E31" s="115" t="s">
        <v>128</v>
      </c>
      <c r="F31" s="115"/>
      <c r="G31" s="115"/>
      <c r="H31" s="115" t="s">
        <v>35</v>
      </c>
      <c r="I31" s="115"/>
      <c r="J31" s="115"/>
      <c r="K31" s="115" t="s">
        <v>85</v>
      </c>
      <c r="L31" s="115"/>
      <c r="M31" s="115"/>
    </row>
    <row r="32" spans="1:13" ht="12.75" customHeight="1">
      <c r="A32" s="118" t="s">
        <v>36</v>
      </c>
      <c r="B32" s="115" t="s">
        <v>130</v>
      </c>
      <c r="C32" s="115"/>
      <c r="D32" s="115"/>
      <c r="E32" s="115" t="s">
        <v>129</v>
      </c>
      <c r="F32" s="115"/>
      <c r="G32" s="115"/>
      <c r="H32" s="115" t="s">
        <v>138</v>
      </c>
      <c r="I32" s="115"/>
      <c r="J32" s="115"/>
      <c r="K32" s="115" t="s">
        <v>98</v>
      </c>
      <c r="L32" s="115"/>
      <c r="M32" s="115"/>
    </row>
    <row r="33" spans="1:13" ht="90.75" customHeight="1">
      <c r="A33" s="118"/>
      <c r="B33" s="115"/>
      <c r="C33" s="115"/>
      <c r="D33" s="115"/>
      <c r="E33" s="115"/>
      <c r="F33" s="115"/>
      <c r="G33" s="115"/>
      <c r="H33" s="115"/>
      <c r="I33" s="115"/>
      <c r="J33" s="115"/>
      <c r="K33" s="115"/>
      <c r="L33" s="115"/>
      <c r="M33" s="115"/>
    </row>
    <row r="34" spans="1:13" ht="12.75">
      <c r="A34" s="3" t="s">
        <v>39</v>
      </c>
      <c r="B34" s="116"/>
      <c r="C34" s="116"/>
      <c r="D34" s="4">
        <v>0.027777777777777776</v>
      </c>
      <c r="E34" s="115"/>
      <c r="F34" s="115"/>
      <c r="G34" s="4">
        <v>0.043750000000000004</v>
      </c>
      <c r="H34" s="115"/>
      <c r="I34" s="115"/>
      <c r="J34" s="4">
        <v>0.03819444444444444</v>
      </c>
      <c r="K34" s="6"/>
      <c r="L34" s="117">
        <v>0.07291666666666667</v>
      </c>
      <c r="M34" s="117"/>
    </row>
    <row r="35" spans="1:13" ht="12.75">
      <c r="A35" s="3" t="s">
        <v>40</v>
      </c>
      <c r="B35" s="6">
        <f>B34+E34+H34+K34</f>
        <v>0</v>
      </c>
      <c r="C35" s="4">
        <f>D34+G34+J34+L34</f>
        <v>0.1826388888888889</v>
      </c>
      <c r="D35" s="114"/>
      <c r="E35" s="114"/>
      <c r="F35" s="114"/>
      <c r="G35" s="114"/>
      <c r="H35" s="114"/>
      <c r="I35" s="114"/>
      <c r="J35" s="114"/>
      <c r="K35" s="114"/>
      <c r="L35" s="114"/>
      <c r="M35" s="114"/>
    </row>
    <row r="36" spans="1:13" ht="15.75">
      <c r="A36" s="120" t="s">
        <v>109</v>
      </c>
      <c r="B36" s="120"/>
      <c r="C36" s="120"/>
      <c r="D36" s="120"/>
      <c r="E36" s="120"/>
      <c r="F36" s="120"/>
      <c r="G36" s="120"/>
      <c r="H36" s="120"/>
      <c r="I36" s="120"/>
      <c r="J36" s="120"/>
      <c r="K36" s="120"/>
      <c r="L36" s="120"/>
      <c r="M36" s="120"/>
    </row>
    <row r="37" spans="1:13" ht="12.75" customHeight="1">
      <c r="A37" s="36" t="s">
        <v>29</v>
      </c>
      <c r="B37" s="121" t="s">
        <v>30</v>
      </c>
      <c r="C37" s="121"/>
      <c r="D37" s="121"/>
      <c r="E37" s="121" t="s">
        <v>31</v>
      </c>
      <c r="F37" s="121"/>
      <c r="G37" s="121"/>
      <c r="H37" s="121" t="s">
        <v>32</v>
      </c>
      <c r="I37" s="121"/>
      <c r="J37" s="121"/>
      <c r="K37" s="121" t="s">
        <v>33</v>
      </c>
      <c r="L37" s="121"/>
      <c r="M37" s="121"/>
    </row>
    <row r="38" spans="1:13" ht="12.75" customHeight="1">
      <c r="A38" s="37" t="s">
        <v>3</v>
      </c>
      <c r="B38" s="115" t="s">
        <v>42</v>
      </c>
      <c r="C38" s="115"/>
      <c r="D38" s="115"/>
      <c r="E38" s="115" t="s">
        <v>80</v>
      </c>
      <c r="F38" s="115"/>
      <c r="G38" s="115"/>
      <c r="H38" s="115" t="s">
        <v>35</v>
      </c>
      <c r="I38" s="115"/>
      <c r="J38" s="115"/>
      <c r="K38" s="115" t="s">
        <v>85</v>
      </c>
      <c r="L38" s="115"/>
      <c r="M38" s="115"/>
    </row>
    <row r="39" spans="1:13" ht="12.75" customHeight="1">
      <c r="A39" s="118" t="s">
        <v>36</v>
      </c>
      <c r="B39" s="115" t="s">
        <v>44</v>
      </c>
      <c r="C39" s="115"/>
      <c r="D39" s="115"/>
      <c r="E39" s="115" t="s">
        <v>103</v>
      </c>
      <c r="F39" s="115"/>
      <c r="G39" s="115"/>
      <c r="H39" s="115" t="s">
        <v>62</v>
      </c>
      <c r="I39" s="115"/>
      <c r="J39" s="115"/>
      <c r="K39" s="115" t="s">
        <v>91</v>
      </c>
      <c r="L39" s="115"/>
      <c r="M39" s="115"/>
    </row>
    <row r="40" spans="1:13" ht="90.75" customHeight="1">
      <c r="A40" s="118"/>
      <c r="B40" s="115"/>
      <c r="C40" s="115"/>
      <c r="D40" s="115"/>
      <c r="E40" s="115"/>
      <c r="F40" s="115"/>
      <c r="G40" s="115"/>
      <c r="H40" s="115"/>
      <c r="I40" s="115"/>
      <c r="J40" s="115"/>
      <c r="K40" s="115"/>
      <c r="L40" s="115"/>
      <c r="M40" s="115"/>
    </row>
    <row r="41" spans="1:13" ht="12.75">
      <c r="A41" s="3" t="s">
        <v>39</v>
      </c>
      <c r="B41" s="116"/>
      <c r="C41" s="116"/>
      <c r="D41" s="4">
        <v>0.027777777777777776</v>
      </c>
      <c r="E41" s="115"/>
      <c r="F41" s="115"/>
      <c r="G41" s="4">
        <v>0.04583333333333334</v>
      </c>
      <c r="H41" s="115"/>
      <c r="I41" s="115"/>
      <c r="J41" s="4">
        <v>0.041666666666666664</v>
      </c>
      <c r="K41" s="6"/>
      <c r="L41" s="117">
        <v>0.08333333333333333</v>
      </c>
      <c r="M41" s="117"/>
    </row>
    <row r="42" spans="1:13" ht="12.75">
      <c r="A42" s="3" t="s">
        <v>40</v>
      </c>
      <c r="B42" s="6">
        <f>B41+E41+H41+K41</f>
        <v>0</v>
      </c>
      <c r="C42" s="4">
        <f>D41+G41+J41+L41</f>
        <v>0.19861111111111113</v>
      </c>
      <c r="D42" s="8"/>
      <c r="E42" s="10"/>
      <c r="F42" s="10"/>
      <c r="G42" s="8"/>
      <c r="H42" s="10"/>
      <c r="I42" s="10"/>
      <c r="J42" s="8"/>
      <c r="K42" s="10"/>
      <c r="L42" s="8"/>
      <c r="M42" s="10"/>
    </row>
    <row r="43" spans="1:13" ht="15.75">
      <c r="A43" s="120" t="s">
        <v>107</v>
      </c>
      <c r="B43" s="120"/>
      <c r="C43" s="120"/>
      <c r="D43" s="120"/>
      <c r="E43" s="120"/>
      <c r="F43" s="120"/>
      <c r="G43" s="120"/>
      <c r="H43" s="120"/>
      <c r="I43" s="120"/>
      <c r="J43" s="120"/>
      <c r="K43" s="120"/>
      <c r="L43" s="120"/>
      <c r="M43" s="120"/>
    </row>
    <row r="44" spans="1:13" ht="12.75" customHeight="1">
      <c r="A44" s="36" t="s">
        <v>29</v>
      </c>
      <c r="B44" s="121" t="s">
        <v>30</v>
      </c>
      <c r="C44" s="121"/>
      <c r="D44" s="121"/>
      <c r="E44" s="121" t="s">
        <v>31</v>
      </c>
      <c r="F44" s="121"/>
      <c r="G44" s="121"/>
      <c r="H44" s="121" t="s">
        <v>32</v>
      </c>
      <c r="I44" s="121"/>
      <c r="J44" s="121"/>
      <c r="K44" s="121" t="s">
        <v>33</v>
      </c>
      <c r="L44" s="121"/>
      <c r="M44" s="121"/>
    </row>
    <row r="45" spans="1:13" ht="12.75" customHeight="1">
      <c r="A45" s="37" t="s">
        <v>3</v>
      </c>
      <c r="B45" s="115" t="s">
        <v>42</v>
      </c>
      <c r="C45" s="115"/>
      <c r="D45" s="115"/>
      <c r="E45" s="115" t="s">
        <v>132</v>
      </c>
      <c r="F45" s="115"/>
      <c r="G45" s="115"/>
      <c r="H45" s="115" t="s">
        <v>83</v>
      </c>
      <c r="I45" s="115"/>
      <c r="J45" s="115"/>
      <c r="K45" s="115" t="s">
        <v>81</v>
      </c>
      <c r="L45" s="115"/>
      <c r="M45" s="115"/>
    </row>
    <row r="46" spans="1:13" ht="12.75" customHeight="1">
      <c r="A46" s="118" t="s">
        <v>36</v>
      </c>
      <c r="B46" s="115" t="s">
        <v>43</v>
      </c>
      <c r="C46" s="115"/>
      <c r="D46" s="115"/>
      <c r="E46" s="115" t="s">
        <v>131</v>
      </c>
      <c r="F46" s="115"/>
      <c r="G46" s="115"/>
      <c r="H46" s="115" t="s">
        <v>84</v>
      </c>
      <c r="I46" s="115"/>
      <c r="J46" s="115"/>
      <c r="K46" s="115" t="s">
        <v>133</v>
      </c>
      <c r="L46" s="115"/>
      <c r="M46" s="115"/>
    </row>
    <row r="47" spans="1:13" ht="90" customHeight="1">
      <c r="A47" s="118"/>
      <c r="B47" s="115"/>
      <c r="C47" s="115"/>
      <c r="D47" s="115"/>
      <c r="E47" s="115"/>
      <c r="F47" s="115"/>
      <c r="G47" s="115"/>
      <c r="H47" s="115"/>
      <c r="I47" s="115"/>
      <c r="J47" s="115"/>
      <c r="K47" s="115"/>
      <c r="L47" s="115"/>
      <c r="M47" s="115"/>
    </row>
    <row r="48" spans="1:13" ht="12.75">
      <c r="A48" s="3" t="s">
        <v>39</v>
      </c>
      <c r="B48" s="116"/>
      <c r="C48" s="116"/>
      <c r="D48" s="4">
        <v>0.03125</v>
      </c>
      <c r="E48" s="115"/>
      <c r="F48" s="115"/>
      <c r="G48" s="4">
        <v>0.04722222222222222</v>
      </c>
      <c r="H48" s="115"/>
      <c r="I48" s="115"/>
      <c r="J48" s="4">
        <v>0.03819444444444444</v>
      </c>
      <c r="K48" s="6"/>
      <c r="L48" s="117">
        <v>0.09027777777777778</v>
      </c>
      <c r="M48" s="117"/>
    </row>
    <row r="49" spans="1:13" ht="12.75">
      <c r="A49" s="3" t="s">
        <v>40</v>
      </c>
      <c r="B49" s="6">
        <f>B48+E48+H48+K48</f>
        <v>0</v>
      </c>
      <c r="C49" s="4">
        <f>D48+G48+J48+L48</f>
        <v>0.20694444444444443</v>
      </c>
      <c r="D49" s="8"/>
      <c r="E49" s="10"/>
      <c r="F49" s="10"/>
      <c r="G49" s="8"/>
      <c r="H49" s="10"/>
      <c r="I49" s="10"/>
      <c r="J49" s="8"/>
      <c r="K49" s="10"/>
      <c r="L49" s="8"/>
      <c r="M49" s="10"/>
    </row>
    <row r="50" spans="1:13" ht="15.75">
      <c r="A50" s="120" t="s">
        <v>139</v>
      </c>
      <c r="B50" s="120"/>
      <c r="C50" s="120"/>
      <c r="D50" s="120"/>
      <c r="E50" s="120"/>
      <c r="F50" s="120"/>
      <c r="G50" s="120"/>
      <c r="H50" s="120"/>
      <c r="I50" s="120"/>
      <c r="J50" s="120"/>
      <c r="K50" s="120"/>
      <c r="L50" s="120"/>
      <c r="M50" s="120"/>
    </row>
    <row r="51" spans="1:13" ht="12.75" customHeight="1">
      <c r="A51" s="36" t="s">
        <v>29</v>
      </c>
      <c r="B51" s="121" t="s">
        <v>30</v>
      </c>
      <c r="C51" s="121"/>
      <c r="D51" s="121"/>
      <c r="E51" s="121" t="s">
        <v>31</v>
      </c>
      <c r="F51" s="121"/>
      <c r="G51" s="121"/>
      <c r="H51" s="121" t="s">
        <v>32</v>
      </c>
      <c r="I51" s="121"/>
      <c r="J51" s="121"/>
      <c r="K51" s="126"/>
      <c r="L51" s="126"/>
      <c r="M51" s="126"/>
    </row>
    <row r="52" spans="1:13" ht="12.75" customHeight="1">
      <c r="A52" s="37" t="s">
        <v>3</v>
      </c>
      <c r="B52" s="115" t="s">
        <v>42</v>
      </c>
      <c r="C52" s="115"/>
      <c r="D52" s="115"/>
      <c r="E52" s="115" t="s">
        <v>50</v>
      </c>
      <c r="F52" s="115"/>
      <c r="G52" s="115"/>
      <c r="H52" s="115" t="s">
        <v>100</v>
      </c>
      <c r="I52" s="115"/>
      <c r="J52" s="115"/>
      <c r="K52" s="115"/>
      <c r="L52" s="115"/>
      <c r="M52" s="115"/>
    </row>
    <row r="53" spans="1:13" ht="12.75" customHeight="1">
      <c r="A53" s="118" t="s">
        <v>36</v>
      </c>
      <c r="B53" s="115" t="s">
        <v>44</v>
      </c>
      <c r="C53" s="115"/>
      <c r="D53" s="115"/>
      <c r="E53" s="115" t="s">
        <v>140</v>
      </c>
      <c r="F53" s="115"/>
      <c r="G53" s="115"/>
      <c r="H53" s="115" t="s">
        <v>86</v>
      </c>
      <c r="I53" s="115"/>
      <c r="J53" s="115"/>
      <c r="K53" s="115"/>
      <c r="L53" s="115"/>
      <c r="M53" s="115"/>
    </row>
    <row r="54" spans="1:13" ht="90.75" customHeight="1">
      <c r="A54" s="118"/>
      <c r="B54" s="115"/>
      <c r="C54" s="115"/>
      <c r="D54" s="115"/>
      <c r="E54" s="115"/>
      <c r="F54" s="115"/>
      <c r="G54" s="115"/>
      <c r="H54" s="115"/>
      <c r="I54" s="115"/>
      <c r="J54" s="115"/>
      <c r="K54" s="115"/>
      <c r="L54" s="115"/>
      <c r="M54" s="115"/>
    </row>
    <row r="55" spans="1:13" ht="12.75">
      <c r="A55" s="3" t="s">
        <v>39</v>
      </c>
      <c r="B55" s="116"/>
      <c r="C55" s="116"/>
      <c r="D55" s="4">
        <v>0.027777777777777776</v>
      </c>
      <c r="E55" s="115"/>
      <c r="F55" s="115"/>
      <c r="G55" s="4">
        <v>0.034722222222222224</v>
      </c>
      <c r="H55" s="115"/>
      <c r="I55" s="115"/>
      <c r="J55" s="4">
        <v>0.0625</v>
      </c>
      <c r="K55" s="6"/>
      <c r="L55" s="117"/>
      <c r="M55" s="117"/>
    </row>
    <row r="56" spans="1:13" ht="12.75">
      <c r="A56" s="3" t="s">
        <v>40</v>
      </c>
      <c r="B56" s="6">
        <f>B55+E55+H55+K55</f>
        <v>0</v>
      </c>
      <c r="C56" s="4">
        <f>D55+G55+J55+L55</f>
        <v>0.125</v>
      </c>
      <c r="D56" s="8"/>
      <c r="E56" s="10"/>
      <c r="F56" s="10"/>
      <c r="G56" s="8"/>
      <c r="H56" s="10"/>
      <c r="I56" s="10"/>
      <c r="J56" s="8"/>
      <c r="K56" s="10"/>
      <c r="L56" s="8"/>
      <c r="M56" s="10"/>
    </row>
    <row r="57" spans="1:13" ht="15.75" customHeight="1">
      <c r="A57" s="120" t="s">
        <v>108</v>
      </c>
      <c r="B57" s="120"/>
      <c r="C57" s="120"/>
      <c r="D57" s="120"/>
      <c r="E57" s="120"/>
      <c r="F57" s="120"/>
      <c r="G57" s="120"/>
      <c r="H57" s="120"/>
      <c r="I57" s="120"/>
      <c r="J57" s="120"/>
      <c r="K57" s="120"/>
      <c r="L57" s="120"/>
      <c r="M57" s="120"/>
    </row>
    <row r="58" spans="1:13" ht="12.75" customHeight="1">
      <c r="A58" s="36" t="s">
        <v>29</v>
      </c>
      <c r="B58" s="121" t="s">
        <v>30</v>
      </c>
      <c r="C58" s="121"/>
      <c r="D58" s="121"/>
      <c r="E58" s="121" t="s">
        <v>31</v>
      </c>
      <c r="F58" s="121"/>
      <c r="G58" s="121"/>
      <c r="H58" s="121" t="s">
        <v>32</v>
      </c>
      <c r="I58" s="121"/>
      <c r="J58" s="121"/>
      <c r="K58" s="121" t="s">
        <v>33</v>
      </c>
      <c r="L58" s="121"/>
      <c r="M58" s="121"/>
    </row>
    <row r="59" spans="1:13" ht="12.75" customHeight="1">
      <c r="A59" s="37" t="s">
        <v>3</v>
      </c>
      <c r="B59" s="115" t="s">
        <v>35</v>
      </c>
      <c r="C59" s="115"/>
      <c r="D59" s="115"/>
      <c r="E59" s="115" t="s">
        <v>64</v>
      </c>
      <c r="F59" s="115"/>
      <c r="G59" s="115"/>
      <c r="H59" s="115" t="s">
        <v>35</v>
      </c>
      <c r="I59" s="115"/>
      <c r="J59" s="115"/>
      <c r="K59" s="115" t="s">
        <v>87</v>
      </c>
      <c r="L59" s="115"/>
      <c r="M59" s="115"/>
    </row>
    <row r="60" spans="1:13" ht="12.75" customHeight="1">
      <c r="A60" s="118" t="s">
        <v>36</v>
      </c>
      <c r="B60" s="115" t="s">
        <v>60</v>
      </c>
      <c r="C60" s="115"/>
      <c r="D60" s="115"/>
      <c r="E60" s="125" t="s">
        <v>141</v>
      </c>
      <c r="F60" s="125"/>
      <c r="G60" s="125"/>
      <c r="H60" s="115" t="s">
        <v>65</v>
      </c>
      <c r="I60" s="115"/>
      <c r="J60" s="115"/>
      <c r="K60" s="115" t="s">
        <v>88</v>
      </c>
      <c r="L60" s="115"/>
      <c r="M60" s="115"/>
    </row>
    <row r="61" spans="1:13" ht="90.75" customHeight="1">
      <c r="A61" s="118"/>
      <c r="B61" s="115"/>
      <c r="C61" s="115"/>
      <c r="D61" s="115"/>
      <c r="E61" s="125"/>
      <c r="F61" s="125"/>
      <c r="G61" s="125"/>
      <c r="H61" s="115"/>
      <c r="I61" s="115"/>
      <c r="J61" s="115"/>
      <c r="K61" s="115"/>
      <c r="L61" s="115"/>
      <c r="M61" s="115"/>
    </row>
    <row r="62" spans="1:13" ht="12.75">
      <c r="A62" s="7" t="s">
        <v>39</v>
      </c>
      <c r="B62" s="124"/>
      <c r="C62" s="124"/>
      <c r="D62" s="4">
        <v>0.027777777777777776</v>
      </c>
      <c r="E62" s="115"/>
      <c r="F62" s="115"/>
      <c r="G62" s="4">
        <v>0.034722222222222224</v>
      </c>
      <c r="H62" s="115"/>
      <c r="I62" s="115"/>
      <c r="J62" s="4">
        <v>0.027777777777777776</v>
      </c>
      <c r="K62" s="6"/>
      <c r="L62" s="117">
        <v>0.041666666666666664</v>
      </c>
      <c r="M62" s="117"/>
    </row>
    <row r="63" spans="1:13" ht="17.25" customHeight="1">
      <c r="A63" s="3" t="s">
        <v>40</v>
      </c>
      <c r="B63" s="5">
        <f>B62+E62+H62+K62</f>
        <v>0</v>
      </c>
      <c r="C63" s="4">
        <f>D62+G62+J62+L62</f>
        <v>0.13194444444444445</v>
      </c>
      <c r="D63" s="114"/>
      <c r="E63" s="114"/>
      <c r="F63" s="114"/>
      <c r="G63" s="114"/>
      <c r="H63" s="114"/>
      <c r="I63" s="114"/>
      <c r="J63" s="114"/>
      <c r="K63" s="114"/>
      <c r="L63" s="114"/>
      <c r="M63" s="114"/>
    </row>
    <row r="64" spans="1:13" ht="14.25" customHeight="1">
      <c r="A64" s="120" t="s">
        <v>106</v>
      </c>
      <c r="B64" s="120"/>
      <c r="C64" s="120"/>
      <c r="D64" s="120"/>
      <c r="E64" s="120"/>
      <c r="F64" s="120"/>
      <c r="G64" s="120"/>
      <c r="H64" s="120"/>
      <c r="I64" s="120"/>
      <c r="J64" s="120"/>
      <c r="K64" s="120"/>
      <c r="L64" s="120"/>
      <c r="M64" s="120"/>
    </row>
    <row r="65" spans="1:13" ht="12.75" customHeight="1">
      <c r="A65" s="36" t="s">
        <v>29</v>
      </c>
      <c r="B65" s="121" t="s">
        <v>30</v>
      </c>
      <c r="C65" s="121"/>
      <c r="D65" s="121"/>
      <c r="E65" s="121" t="s">
        <v>31</v>
      </c>
      <c r="F65" s="121"/>
      <c r="G65" s="121"/>
      <c r="H65" s="121" t="s">
        <v>32</v>
      </c>
      <c r="I65" s="121"/>
      <c r="J65" s="121"/>
      <c r="K65" s="123"/>
      <c r="L65" s="123"/>
      <c r="M65" s="123"/>
    </row>
    <row r="66" spans="1:13" ht="12.75" customHeight="1">
      <c r="A66" s="37" t="s">
        <v>3</v>
      </c>
      <c r="B66" s="115" t="s">
        <v>35</v>
      </c>
      <c r="C66" s="115"/>
      <c r="D66" s="115"/>
      <c r="E66" s="115" t="s">
        <v>134</v>
      </c>
      <c r="F66" s="115"/>
      <c r="G66" s="115"/>
      <c r="H66" s="119" t="s">
        <v>45</v>
      </c>
      <c r="I66" s="119"/>
      <c r="J66" s="119"/>
      <c r="K66" s="122"/>
      <c r="L66" s="122"/>
      <c r="M66" s="122"/>
    </row>
    <row r="67" spans="1:13" ht="12.75" customHeight="1">
      <c r="A67" s="118" t="s">
        <v>36</v>
      </c>
      <c r="B67" s="115" t="s">
        <v>46</v>
      </c>
      <c r="C67" s="115"/>
      <c r="D67" s="115"/>
      <c r="E67" s="115" t="s">
        <v>135</v>
      </c>
      <c r="F67" s="115"/>
      <c r="G67" s="115"/>
      <c r="H67" s="119" t="s">
        <v>89</v>
      </c>
      <c r="I67" s="119"/>
      <c r="J67" s="119"/>
      <c r="K67" s="122"/>
      <c r="L67" s="122"/>
      <c r="M67" s="122"/>
    </row>
    <row r="68" spans="1:13" ht="90.75" customHeight="1">
      <c r="A68" s="118"/>
      <c r="B68" s="115"/>
      <c r="C68" s="115"/>
      <c r="D68" s="115"/>
      <c r="E68" s="115"/>
      <c r="F68" s="115"/>
      <c r="G68" s="115"/>
      <c r="H68" s="119"/>
      <c r="I68" s="119"/>
      <c r="J68" s="119"/>
      <c r="K68" s="122"/>
      <c r="L68" s="122"/>
      <c r="M68" s="122"/>
    </row>
    <row r="69" spans="1:13" ht="12.75">
      <c r="A69" s="3" t="s">
        <v>39</v>
      </c>
      <c r="B69" s="116"/>
      <c r="C69" s="116"/>
      <c r="D69" s="4">
        <v>0.020833333333333332</v>
      </c>
      <c r="E69" s="115"/>
      <c r="F69" s="115"/>
      <c r="G69" s="4">
        <v>0.024999999999999998</v>
      </c>
      <c r="H69" s="115">
        <v>30</v>
      </c>
      <c r="I69" s="115"/>
      <c r="J69" s="4"/>
      <c r="K69" s="122"/>
      <c r="L69" s="122"/>
      <c r="M69" s="122"/>
    </row>
    <row r="70" spans="1:13" ht="12.75">
      <c r="A70" s="3" t="s">
        <v>40</v>
      </c>
      <c r="B70" s="6">
        <f>B69+E69+H69+K69</f>
        <v>30</v>
      </c>
      <c r="C70" s="4">
        <f>D69+G69+J69+L69</f>
        <v>0.04583333333333333</v>
      </c>
      <c r="D70" s="8"/>
      <c r="E70" s="10"/>
      <c r="F70" s="10"/>
      <c r="G70" s="8"/>
      <c r="H70" s="10"/>
      <c r="I70" s="10"/>
      <c r="J70" s="8"/>
      <c r="K70" s="10"/>
      <c r="L70" s="8"/>
      <c r="M70" s="10"/>
    </row>
  </sheetData>
  <sheetProtection selectLockedCells="1" selectUnlockedCells="1"/>
  <mergeCells count="186">
    <mergeCell ref="K23:M23"/>
    <mergeCell ref="K24:M24"/>
    <mergeCell ref="K25:M26"/>
    <mergeCell ref="K27:L27"/>
    <mergeCell ref="H13:I13"/>
    <mergeCell ref="L13:M13"/>
    <mergeCell ref="B17:D17"/>
    <mergeCell ref="E17:G17"/>
    <mergeCell ref="K52:M52"/>
    <mergeCell ref="B55:C55"/>
    <mergeCell ref="E55:F55"/>
    <mergeCell ref="H55:I55"/>
    <mergeCell ref="L55:M55"/>
    <mergeCell ref="K53:M54"/>
    <mergeCell ref="A53:A54"/>
    <mergeCell ref="B53:D54"/>
    <mergeCell ref="E53:G54"/>
    <mergeCell ref="H53:J54"/>
    <mergeCell ref="B13:C13"/>
    <mergeCell ref="K51:M51"/>
    <mergeCell ref="B52:D52"/>
    <mergeCell ref="E52:G52"/>
    <mergeCell ref="H52:J52"/>
    <mergeCell ref="E13:F13"/>
    <mergeCell ref="H11:J12"/>
    <mergeCell ref="A8:M8"/>
    <mergeCell ref="B9:D9"/>
    <mergeCell ref="E9:G9"/>
    <mergeCell ref="H9:J9"/>
    <mergeCell ref="K9:M9"/>
    <mergeCell ref="B10:D10"/>
    <mergeCell ref="E10:G10"/>
    <mergeCell ref="H10:J10"/>
    <mergeCell ref="K10:M10"/>
    <mergeCell ref="K11:M12"/>
    <mergeCell ref="D14:M14"/>
    <mergeCell ref="A15:M15"/>
    <mergeCell ref="B16:D16"/>
    <mergeCell ref="E16:G16"/>
    <mergeCell ref="H16:J16"/>
    <mergeCell ref="K16:M16"/>
    <mergeCell ref="A11:A12"/>
    <mergeCell ref="B11:D12"/>
    <mergeCell ref="E11:G12"/>
    <mergeCell ref="H17:J17"/>
    <mergeCell ref="K17:M17"/>
    <mergeCell ref="A18:A19"/>
    <mergeCell ref="B18:D19"/>
    <mergeCell ref="E18:G19"/>
    <mergeCell ref="H18:J19"/>
    <mergeCell ref="K18:M19"/>
    <mergeCell ref="A50:M50"/>
    <mergeCell ref="B51:D51"/>
    <mergeCell ref="E51:G51"/>
    <mergeCell ref="H51:J51"/>
    <mergeCell ref="B20:C20"/>
    <mergeCell ref="E20:F20"/>
    <mergeCell ref="H20:I20"/>
    <mergeCell ref="L20:M20"/>
    <mergeCell ref="B25:D26"/>
    <mergeCell ref="E25:G26"/>
    <mergeCell ref="B59:D59"/>
    <mergeCell ref="E59:G59"/>
    <mergeCell ref="H59:J59"/>
    <mergeCell ref="K59:M59"/>
    <mergeCell ref="D21:M21"/>
    <mergeCell ref="A57:M57"/>
    <mergeCell ref="B58:D58"/>
    <mergeCell ref="E58:G58"/>
    <mergeCell ref="H58:J58"/>
    <mergeCell ref="K58:M58"/>
    <mergeCell ref="K60:M61"/>
    <mergeCell ref="B62:C62"/>
    <mergeCell ref="E62:F62"/>
    <mergeCell ref="H62:I62"/>
    <mergeCell ref="L62:M62"/>
    <mergeCell ref="A60:A61"/>
    <mergeCell ref="B60:D61"/>
    <mergeCell ref="E60:G61"/>
    <mergeCell ref="H60:J61"/>
    <mergeCell ref="D63:M63"/>
    <mergeCell ref="A22:M22"/>
    <mergeCell ref="B23:D23"/>
    <mergeCell ref="E23:G23"/>
    <mergeCell ref="H23:J23"/>
    <mergeCell ref="B24:D24"/>
    <mergeCell ref="E24:G24"/>
    <mergeCell ref="H24:J24"/>
    <mergeCell ref="A25:A26"/>
    <mergeCell ref="H25:J26"/>
    <mergeCell ref="B27:C27"/>
    <mergeCell ref="E27:F27"/>
    <mergeCell ref="H27:I27"/>
    <mergeCell ref="B31:D31"/>
    <mergeCell ref="E31:G31"/>
    <mergeCell ref="H31:J31"/>
    <mergeCell ref="K31:M31"/>
    <mergeCell ref="D28:M28"/>
    <mergeCell ref="A29:M29"/>
    <mergeCell ref="B30:D30"/>
    <mergeCell ref="E30:G30"/>
    <mergeCell ref="H30:J30"/>
    <mergeCell ref="K30:M30"/>
    <mergeCell ref="K32:M33"/>
    <mergeCell ref="B34:C34"/>
    <mergeCell ref="E34:F34"/>
    <mergeCell ref="H34:I34"/>
    <mergeCell ref="L34:M34"/>
    <mergeCell ref="A32:A33"/>
    <mergeCell ref="B32:D33"/>
    <mergeCell ref="E32:G33"/>
    <mergeCell ref="H32:J33"/>
    <mergeCell ref="B38:D38"/>
    <mergeCell ref="E38:G38"/>
    <mergeCell ref="H38:J38"/>
    <mergeCell ref="K38:M38"/>
    <mergeCell ref="D35:M35"/>
    <mergeCell ref="A36:M36"/>
    <mergeCell ref="B37:D37"/>
    <mergeCell ref="E37:G37"/>
    <mergeCell ref="H37:J37"/>
    <mergeCell ref="K37:M37"/>
    <mergeCell ref="K39:M40"/>
    <mergeCell ref="B41:C41"/>
    <mergeCell ref="E41:F41"/>
    <mergeCell ref="H41:I41"/>
    <mergeCell ref="L41:M41"/>
    <mergeCell ref="A39:A40"/>
    <mergeCell ref="B39:D40"/>
    <mergeCell ref="E39:G40"/>
    <mergeCell ref="H39:J40"/>
    <mergeCell ref="B45:D45"/>
    <mergeCell ref="E45:G45"/>
    <mergeCell ref="H45:J45"/>
    <mergeCell ref="K45:M45"/>
    <mergeCell ref="A43:M43"/>
    <mergeCell ref="B44:D44"/>
    <mergeCell ref="E44:G44"/>
    <mergeCell ref="H44:J44"/>
    <mergeCell ref="K44:M44"/>
    <mergeCell ref="K46:M47"/>
    <mergeCell ref="B48:C48"/>
    <mergeCell ref="E48:F48"/>
    <mergeCell ref="H48:I48"/>
    <mergeCell ref="L48:M48"/>
    <mergeCell ref="A46:A47"/>
    <mergeCell ref="B46:D47"/>
    <mergeCell ref="E46:G47"/>
    <mergeCell ref="H46:J47"/>
    <mergeCell ref="B66:D66"/>
    <mergeCell ref="E66:G66"/>
    <mergeCell ref="H66:J66"/>
    <mergeCell ref="K66:M66"/>
    <mergeCell ref="A64:M64"/>
    <mergeCell ref="B65:D65"/>
    <mergeCell ref="E65:G65"/>
    <mergeCell ref="H65:J65"/>
    <mergeCell ref="K65:M65"/>
    <mergeCell ref="K67:M68"/>
    <mergeCell ref="B69:C69"/>
    <mergeCell ref="E69:F69"/>
    <mergeCell ref="H69:I69"/>
    <mergeCell ref="K69:M69"/>
    <mergeCell ref="A67:A68"/>
    <mergeCell ref="B67:D68"/>
    <mergeCell ref="E67:G68"/>
    <mergeCell ref="H67:J68"/>
    <mergeCell ref="K3:M3"/>
    <mergeCell ref="A1:M1"/>
    <mergeCell ref="B2:D2"/>
    <mergeCell ref="E2:G2"/>
    <mergeCell ref="H2:J2"/>
    <mergeCell ref="K2:M2"/>
    <mergeCell ref="A4:A5"/>
    <mergeCell ref="B4:D5"/>
    <mergeCell ref="E4:G5"/>
    <mergeCell ref="H4:J5"/>
    <mergeCell ref="B3:D3"/>
    <mergeCell ref="E3:G3"/>
    <mergeCell ref="H3:J3"/>
    <mergeCell ref="D7:M7"/>
    <mergeCell ref="K4:M5"/>
    <mergeCell ref="B6:C6"/>
    <mergeCell ref="E6:F6"/>
    <mergeCell ref="H6:I6"/>
    <mergeCell ref="L6:M6"/>
  </mergeCells>
  <printOptions/>
  <pageMargins left="0.15748031496062992" right="0.15748031496062992" top="0.31496062992125984" bottom="0.4" header="0.11811023622047245" footer="0.14"/>
  <pageSetup horizontalDpi="600" verticalDpi="600" orientation="landscape" paperSize="9" r:id="rId1"/>
  <headerFooter alignWithMargins="0">
    <oddHeader>&amp;C&amp;"Times New Roman,Normal"&amp;12Plan Trail sur 10 semaines - Objectif Ecotrail 30 km (allure basée sur une vma de 16km/h)</oddHeader>
    <oddFooter>&amp;C&amp;"Times New Roman,Normal"&amp;12Gilles AA - Janvier 2020</oddFooter>
  </headerFooter>
</worksheet>
</file>

<file path=xl/worksheets/sheet3.xml><?xml version="1.0" encoding="utf-8"?>
<worksheet xmlns="http://schemas.openxmlformats.org/spreadsheetml/2006/main" xmlns:r="http://schemas.openxmlformats.org/officeDocument/2006/relationships">
  <dimension ref="A1:M52"/>
  <sheetViews>
    <sheetView zoomScalePageLayoutView="0" workbookViewId="0" topLeftCell="A20">
      <selection activeCell="P30" sqref="P30"/>
    </sheetView>
  </sheetViews>
  <sheetFormatPr defaultColWidth="11.421875" defaultRowHeight="12.75"/>
  <cols>
    <col min="1" max="1" width="11.140625" style="0" customWidth="1"/>
    <col min="10" max="10" width="10.421875" style="0" customWidth="1"/>
    <col min="13" max="13" width="8.8515625" style="0" customWidth="1"/>
  </cols>
  <sheetData>
    <row r="1" spans="1:13" ht="15.75">
      <c r="A1" s="120"/>
      <c r="B1" s="120"/>
      <c r="C1" s="120"/>
      <c r="D1" s="120"/>
      <c r="E1" s="120"/>
      <c r="F1" s="120"/>
      <c r="G1" s="120"/>
      <c r="H1" s="120"/>
      <c r="I1" s="120"/>
      <c r="J1" s="120"/>
      <c r="K1" s="120"/>
      <c r="L1" s="120"/>
      <c r="M1" s="120"/>
    </row>
    <row r="2" spans="1:13" ht="15.75">
      <c r="A2" s="120"/>
      <c r="B2" s="120"/>
      <c r="C2" s="120"/>
      <c r="D2" s="120"/>
      <c r="E2" s="120"/>
      <c r="F2" s="120"/>
      <c r="G2" s="120"/>
      <c r="H2" s="120"/>
      <c r="I2" s="120"/>
      <c r="J2" s="120"/>
      <c r="K2" s="120"/>
      <c r="L2" s="120"/>
      <c r="M2" s="120"/>
    </row>
    <row r="3" spans="1:13" ht="15.75" customHeight="1">
      <c r="A3" s="120"/>
      <c r="B3" s="120"/>
      <c r="C3" s="120"/>
      <c r="D3" s="120"/>
      <c r="E3" s="120"/>
      <c r="F3" s="120"/>
      <c r="G3" s="120"/>
      <c r="H3" s="120"/>
      <c r="I3" s="120"/>
      <c r="J3" s="120"/>
      <c r="K3" s="120"/>
      <c r="L3" s="120"/>
      <c r="M3" s="120"/>
    </row>
    <row r="4" spans="1:13" ht="15.75" customHeight="1">
      <c r="A4" s="120" t="s">
        <v>149</v>
      </c>
      <c r="B4" s="120"/>
      <c r="C4" s="120"/>
      <c r="D4" s="120"/>
      <c r="E4" s="120"/>
      <c r="F4" s="120"/>
      <c r="G4" s="120"/>
      <c r="H4" s="120"/>
      <c r="I4" s="120"/>
      <c r="J4" s="120"/>
      <c r="K4" s="120"/>
      <c r="L4" s="120"/>
      <c r="M4" s="120"/>
    </row>
    <row r="5" spans="1:13" ht="12.75" customHeight="1">
      <c r="A5" s="128" t="s">
        <v>29</v>
      </c>
      <c r="B5" s="129" t="s">
        <v>30</v>
      </c>
      <c r="C5" s="129"/>
      <c r="D5" s="129"/>
      <c r="E5" s="130" t="s">
        <v>31</v>
      </c>
      <c r="F5" s="130"/>
      <c r="G5" s="130"/>
      <c r="H5" s="129" t="s">
        <v>32</v>
      </c>
      <c r="I5" s="129"/>
      <c r="J5" s="129"/>
      <c r="K5" s="142"/>
      <c r="L5" s="142"/>
      <c r="M5" s="142"/>
    </row>
    <row r="6" spans="1:13" ht="12.75" customHeight="1">
      <c r="A6" s="37" t="s">
        <v>3</v>
      </c>
      <c r="B6" s="131" t="s">
        <v>42</v>
      </c>
      <c r="C6" s="131"/>
      <c r="D6" s="131"/>
      <c r="E6" s="132" t="s">
        <v>124</v>
      </c>
      <c r="F6" s="132"/>
      <c r="G6" s="132"/>
      <c r="H6" s="133" t="s">
        <v>125</v>
      </c>
      <c r="I6" s="133"/>
      <c r="J6" s="133"/>
      <c r="K6" s="142"/>
      <c r="L6" s="142"/>
      <c r="M6" s="142"/>
    </row>
    <row r="7" spans="1:13" ht="12.75" customHeight="1">
      <c r="A7" s="118" t="s">
        <v>36</v>
      </c>
      <c r="B7" s="131" t="s">
        <v>44</v>
      </c>
      <c r="C7" s="131"/>
      <c r="D7" s="131"/>
      <c r="E7" s="132" t="s">
        <v>143</v>
      </c>
      <c r="F7" s="132"/>
      <c r="G7" s="132"/>
      <c r="H7" s="134" t="s">
        <v>142</v>
      </c>
      <c r="I7" s="131"/>
      <c r="J7" s="131"/>
      <c r="K7" s="142"/>
      <c r="L7" s="142"/>
      <c r="M7" s="142"/>
    </row>
    <row r="8" spans="1:13" ht="96" customHeight="1">
      <c r="A8" s="118"/>
      <c r="B8" s="131"/>
      <c r="C8" s="131"/>
      <c r="D8" s="131"/>
      <c r="E8" s="132"/>
      <c r="F8" s="132"/>
      <c r="G8" s="132"/>
      <c r="H8" s="131"/>
      <c r="I8" s="131"/>
      <c r="J8" s="131"/>
      <c r="K8" s="142"/>
      <c r="L8" s="142"/>
      <c r="M8" s="142"/>
    </row>
    <row r="9" spans="1:13" ht="12.75">
      <c r="A9" s="3" t="s">
        <v>39</v>
      </c>
      <c r="B9" s="132"/>
      <c r="C9" s="132"/>
      <c r="D9" s="135">
        <v>0.027777777777777776</v>
      </c>
      <c r="E9" s="131"/>
      <c r="F9" s="131"/>
      <c r="G9" s="136">
        <v>0.034722222222222224</v>
      </c>
      <c r="H9" s="131"/>
      <c r="I9" s="131"/>
      <c r="J9" s="135">
        <v>0.05555555555555555</v>
      </c>
      <c r="K9" s="142"/>
      <c r="L9" s="142"/>
      <c r="M9" s="142"/>
    </row>
    <row r="10" spans="1:13" ht="12.75">
      <c r="A10" s="3" t="s">
        <v>40</v>
      </c>
      <c r="B10" s="137">
        <f>B9+E9+H9+K9</f>
        <v>0</v>
      </c>
      <c r="C10" s="135">
        <f>D9+G9+J9+L9</f>
        <v>0.11805555555555555</v>
      </c>
      <c r="D10" s="138"/>
      <c r="E10" s="138"/>
      <c r="F10" s="138"/>
      <c r="G10" s="138"/>
      <c r="H10" s="138"/>
      <c r="I10" s="138"/>
      <c r="J10" s="138"/>
      <c r="K10" s="138"/>
      <c r="L10" s="138"/>
      <c r="M10" s="138"/>
    </row>
    <row r="11" spans="1:13" ht="15.75">
      <c r="A11" s="120" t="s">
        <v>150</v>
      </c>
      <c r="B11" s="120"/>
      <c r="C11" s="120"/>
      <c r="D11" s="120"/>
      <c r="E11" s="120"/>
      <c r="F11" s="120"/>
      <c r="G11" s="120"/>
      <c r="H11" s="120"/>
      <c r="I11" s="120"/>
      <c r="J11" s="120"/>
      <c r="K11" s="120"/>
      <c r="L11" s="120"/>
      <c r="M11" s="120"/>
    </row>
    <row r="12" spans="1:13" ht="12.75" customHeight="1">
      <c r="A12" s="128" t="s">
        <v>29</v>
      </c>
      <c r="B12" s="139" t="s">
        <v>30</v>
      </c>
      <c r="C12" s="139"/>
      <c r="D12" s="139"/>
      <c r="E12" s="139" t="s">
        <v>31</v>
      </c>
      <c r="F12" s="139"/>
      <c r="G12" s="139"/>
      <c r="H12" s="139" t="s">
        <v>32</v>
      </c>
      <c r="I12" s="139"/>
      <c r="J12" s="139"/>
      <c r="K12" s="139"/>
      <c r="L12" s="139"/>
      <c r="M12" s="139"/>
    </row>
    <row r="13" spans="1:13" ht="12.75" customHeight="1">
      <c r="A13" s="37" t="s">
        <v>3</v>
      </c>
      <c r="B13" s="131" t="s">
        <v>42</v>
      </c>
      <c r="C13" s="131"/>
      <c r="D13" s="131"/>
      <c r="E13" s="131" t="s">
        <v>35</v>
      </c>
      <c r="F13" s="131"/>
      <c r="G13" s="131"/>
      <c r="H13" s="131" t="s">
        <v>85</v>
      </c>
      <c r="I13" s="131"/>
      <c r="J13" s="131"/>
      <c r="K13" s="131"/>
      <c r="L13" s="131"/>
      <c r="M13" s="131"/>
    </row>
    <row r="14" spans="1:13" ht="12.75" customHeight="1">
      <c r="A14" s="118" t="s">
        <v>36</v>
      </c>
      <c r="B14" s="131" t="s">
        <v>60</v>
      </c>
      <c r="C14" s="131"/>
      <c r="D14" s="131"/>
      <c r="E14" s="131" t="s">
        <v>97</v>
      </c>
      <c r="F14" s="131"/>
      <c r="G14" s="131"/>
      <c r="H14" s="131" t="s">
        <v>99</v>
      </c>
      <c r="I14" s="131"/>
      <c r="J14" s="131"/>
      <c r="K14" s="131"/>
      <c r="L14" s="131"/>
      <c r="M14" s="131"/>
    </row>
    <row r="15" spans="1:13" ht="96" customHeight="1">
      <c r="A15" s="118"/>
      <c r="B15" s="131"/>
      <c r="C15" s="131"/>
      <c r="D15" s="131"/>
      <c r="E15" s="131"/>
      <c r="F15" s="131"/>
      <c r="G15" s="131"/>
      <c r="H15" s="131"/>
      <c r="I15" s="131"/>
      <c r="J15" s="131"/>
      <c r="K15" s="131"/>
      <c r="L15" s="131"/>
      <c r="M15" s="131"/>
    </row>
    <row r="16" spans="1:13" ht="12.75">
      <c r="A16" s="3" t="s">
        <v>39</v>
      </c>
      <c r="B16" s="132"/>
      <c r="C16" s="132"/>
      <c r="D16" s="135">
        <v>0.027777777777777776</v>
      </c>
      <c r="E16" s="131"/>
      <c r="F16" s="131"/>
      <c r="G16" s="135">
        <v>0.041666666666666664</v>
      </c>
      <c r="H16" s="131"/>
      <c r="I16" s="131"/>
      <c r="J16" s="135">
        <v>0.07291666666666667</v>
      </c>
      <c r="K16" s="137"/>
      <c r="L16" s="141"/>
      <c r="M16" s="141"/>
    </row>
    <row r="17" spans="1:13" ht="12.75">
      <c r="A17" s="3" t="s">
        <v>40</v>
      </c>
      <c r="B17" s="137">
        <f>B16+E16+H16+K16</f>
        <v>0</v>
      </c>
      <c r="C17" s="135">
        <f>D16+G16+J16+L16</f>
        <v>0.1423611111111111</v>
      </c>
      <c r="D17" s="138"/>
      <c r="E17" s="138"/>
      <c r="F17" s="138"/>
      <c r="G17" s="138"/>
      <c r="H17" s="138"/>
      <c r="I17" s="138"/>
      <c r="J17" s="138"/>
      <c r="K17" s="138"/>
      <c r="L17" s="138"/>
      <c r="M17" s="138"/>
    </row>
    <row r="18" spans="1:13" ht="15.75">
      <c r="A18" s="120" t="s">
        <v>151</v>
      </c>
      <c r="B18" s="120"/>
      <c r="C18" s="120"/>
      <c r="D18" s="120"/>
      <c r="E18" s="120"/>
      <c r="F18" s="120"/>
      <c r="G18" s="120"/>
      <c r="H18" s="120"/>
      <c r="I18" s="120"/>
      <c r="J18" s="120"/>
      <c r="K18" s="120"/>
      <c r="L18" s="120"/>
      <c r="M18" s="120"/>
    </row>
    <row r="19" spans="1:13" ht="12.75" customHeight="1">
      <c r="A19" s="128" t="s">
        <v>29</v>
      </c>
      <c r="B19" s="139" t="s">
        <v>30</v>
      </c>
      <c r="C19" s="139"/>
      <c r="D19" s="139"/>
      <c r="E19" s="139" t="s">
        <v>31</v>
      </c>
      <c r="F19" s="139"/>
      <c r="G19" s="139"/>
      <c r="H19" s="139" t="s">
        <v>32</v>
      </c>
      <c r="I19" s="139"/>
      <c r="J19" s="139"/>
      <c r="K19" s="140"/>
      <c r="L19" s="140"/>
      <c r="M19" s="140"/>
    </row>
    <row r="20" spans="1:13" ht="12.75" customHeight="1">
      <c r="A20" s="37" t="s">
        <v>3</v>
      </c>
      <c r="B20" s="131" t="s">
        <v>42</v>
      </c>
      <c r="C20" s="131"/>
      <c r="D20" s="131"/>
      <c r="E20" s="131" t="s">
        <v>93</v>
      </c>
      <c r="F20" s="131"/>
      <c r="G20" s="131"/>
      <c r="H20" s="131" t="s">
        <v>85</v>
      </c>
      <c r="I20" s="131"/>
      <c r="J20" s="131"/>
      <c r="K20" s="131"/>
      <c r="L20" s="131"/>
      <c r="M20" s="131"/>
    </row>
    <row r="21" spans="1:13" ht="12.75" customHeight="1">
      <c r="A21" s="118" t="s">
        <v>36</v>
      </c>
      <c r="B21" s="131" t="s">
        <v>44</v>
      </c>
      <c r="C21" s="131"/>
      <c r="D21" s="131"/>
      <c r="E21" s="131" t="s">
        <v>102</v>
      </c>
      <c r="F21" s="131"/>
      <c r="G21" s="131"/>
      <c r="H21" s="131" t="s">
        <v>92</v>
      </c>
      <c r="I21" s="131"/>
      <c r="J21" s="131"/>
      <c r="K21" s="127" t="s">
        <v>104</v>
      </c>
      <c r="L21" s="127"/>
      <c r="M21" s="127"/>
    </row>
    <row r="22" spans="1:13" ht="96" customHeight="1">
      <c r="A22" s="118"/>
      <c r="B22" s="131"/>
      <c r="C22" s="131"/>
      <c r="D22" s="131"/>
      <c r="E22" s="131"/>
      <c r="F22" s="131"/>
      <c r="G22" s="131"/>
      <c r="H22" s="131"/>
      <c r="I22" s="131"/>
      <c r="J22" s="131"/>
      <c r="K22" s="127"/>
      <c r="L22" s="127"/>
      <c r="M22" s="127"/>
    </row>
    <row r="23" spans="1:13" ht="12.75">
      <c r="A23" s="3" t="s">
        <v>39</v>
      </c>
      <c r="B23" s="132"/>
      <c r="C23" s="132"/>
      <c r="D23" s="135">
        <v>0.027777777777777776</v>
      </c>
      <c r="E23" s="131"/>
      <c r="F23" s="131"/>
      <c r="G23" s="135">
        <v>0.04513888888888889</v>
      </c>
      <c r="H23" s="131"/>
      <c r="I23" s="131"/>
      <c r="J23" s="135">
        <v>0.08333333333333333</v>
      </c>
      <c r="K23" s="137"/>
      <c r="L23" s="141"/>
      <c r="M23" s="141"/>
    </row>
    <row r="24" spans="1:13" ht="12.75">
      <c r="A24" s="3" t="s">
        <v>40</v>
      </c>
      <c r="B24" s="137">
        <f>B23+E23+H23+K23</f>
        <v>0</v>
      </c>
      <c r="C24" s="135">
        <f>D23+G23+J23+L23</f>
        <v>0.15625</v>
      </c>
      <c r="D24" s="143"/>
      <c r="E24" s="144"/>
      <c r="F24" s="144"/>
      <c r="G24" s="143"/>
      <c r="H24" s="144"/>
      <c r="I24" s="144"/>
      <c r="J24" s="143"/>
      <c r="K24" s="144"/>
      <c r="L24" s="143"/>
      <c r="M24" s="144"/>
    </row>
    <row r="25" spans="1:13" ht="15.75">
      <c r="A25" s="120" t="s">
        <v>152</v>
      </c>
      <c r="B25" s="120"/>
      <c r="C25" s="120"/>
      <c r="D25" s="120"/>
      <c r="E25" s="120"/>
      <c r="F25" s="120"/>
      <c r="G25" s="120"/>
      <c r="H25" s="120"/>
      <c r="I25" s="120"/>
      <c r="J25" s="120"/>
      <c r="K25" s="120"/>
      <c r="L25" s="120"/>
      <c r="M25" s="120"/>
    </row>
    <row r="26" spans="1:13" ht="12.75" customHeight="1">
      <c r="A26" s="128" t="s">
        <v>29</v>
      </c>
      <c r="B26" s="139" t="s">
        <v>30</v>
      </c>
      <c r="C26" s="139"/>
      <c r="D26" s="139"/>
      <c r="E26" s="139" t="s">
        <v>31</v>
      </c>
      <c r="F26" s="139"/>
      <c r="G26" s="139"/>
      <c r="H26" s="139" t="s">
        <v>32</v>
      </c>
      <c r="I26" s="139"/>
      <c r="J26" s="139"/>
      <c r="K26" s="139"/>
      <c r="L26" s="139"/>
      <c r="M26" s="139"/>
    </row>
    <row r="27" spans="1:13" ht="12.75" customHeight="1">
      <c r="A27" s="37" t="s">
        <v>3</v>
      </c>
      <c r="B27" s="131" t="s">
        <v>42</v>
      </c>
      <c r="C27" s="131"/>
      <c r="D27" s="131"/>
      <c r="E27" s="131" t="s">
        <v>132</v>
      </c>
      <c r="F27" s="131"/>
      <c r="G27" s="131"/>
      <c r="H27" s="131" t="s">
        <v>94</v>
      </c>
      <c r="I27" s="131"/>
      <c r="J27" s="131"/>
      <c r="K27" s="131"/>
      <c r="L27" s="131"/>
      <c r="M27" s="131"/>
    </row>
    <row r="28" spans="1:13" ht="12.75" customHeight="1">
      <c r="A28" s="118" t="s">
        <v>36</v>
      </c>
      <c r="B28" s="131" t="s">
        <v>43</v>
      </c>
      <c r="C28" s="131"/>
      <c r="D28" s="131"/>
      <c r="E28" s="131" t="s">
        <v>144</v>
      </c>
      <c r="F28" s="131"/>
      <c r="G28" s="131"/>
      <c r="H28" s="131" t="s">
        <v>95</v>
      </c>
      <c r="I28" s="131"/>
      <c r="J28" s="131"/>
      <c r="K28" s="127" t="s">
        <v>104</v>
      </c>
      <c r="L28" s="127"/>
      <c r="M28" s="127"/>
    </row>
    <row r="29" spans="1:13" ht="96" customHeight="1">
      <c r="A29" s="118"/>
      <c r="B29" s="131"/>
      <c r="C29" s="131"/>
      <c r="D29" s="131"/>
      <c r="E29" s="131"/>
      <c r="F29" s="131"/>
      <c r="G29" s="131"/>
      <c r="H29" s="131"/>
      <c r="I29" s="131"/>
      <c r="J29" s="131"/>
      <c r="K29" s="127"/>
      <c r="L29" s="127"/>
      <c r="M29" s="127"/>
    </row>
    <row r="30" spans="1:13" ht="12.75">
      <c r="A30" s="3" t="s">
        <v>39</v>
      </c>
      <c r="B30" s="132"/>
      <c r="C30" s="132"/>
      <c r="D30" s="135">
        <v>0.03125</v>
      </c>
      <c r="E30" s="131"/>
      <c r="F30" s="131"/>
      <c r="G30" s="135">
        <v>0.04722222222222222</v>
      </c>
      <c r="H30" s="131"/>
      <c r="I30" s="131"/>
      <c r="J30" s="135">
        <v>0.09027777777777778</v>
      </c>
      <c r="K30" s="137"/>
      <c r="L30" s="141"/>
      <c r="M30" s="141"/>
    </row>
    <row r="31" spans="1:13" ht="12.75">
      <c r="A31" s="3" t="s">
        <v>40</v>
      </c>
      <c r="B31" s="137">
        <f>B30+E30+H30+K30</f>
        <v>0</v>
      </c>
      <c r="C31" s="135">
        <f>D30+G30+J30+L30</f>
        <v>0.16875</v>
      </c>
      <c r="D31" s="143"/>
      <c r="E31" s="144"/>
      <c r="F31" s="144"/>
      <c r="G31" s="143"/>
      <c r="H31" s="144"/>
      <c r="I31" s="144"/>
      <c r="J31" s="143"/>
      <c r="K31" s="144"/>
      <c r="L31" s="143"/>
      <c r="M31" s="144"/>
    </row>
    <row r="32" spans="1:13" ht="15.75">
      <c r="A32" s="120" t="s">
        <v>154</v>
      </c>
      <c r="B32" s="120"/>
      <c r="C32" s="120"/>
      <c r="D32" s="120"/>
      <c r="E32" s="120"/>
      <c r="F32" s="120"/>
      <c r="G32" s="120"/>
      <c r="H32" s="120"/>
      <c r="I32" s="120"/>
      <c r="J32" s="120"/>
      <c r="K32" s="120"/>
      <c r="L32" s="120"/>
      <c r="M32" s="120"/>
    </row>
    <row r="33" spans="1:13" ht="12.75" customHeight="1">
      <c r="A33" s="128" t="s">
        <v>29</v>
      </c>
      <c r="B33" s="139" t="s">
        <v>30</v>
      </c>
      <c r="C33" s="139"/>
      <c r="D33" s="139"/>
      <c r="E33" s="139" t="s">
        <v>31</v>
      </c>
      <c r="F33" s="139"/>
      <c r="G33" s="139"/>
      <c r="H33" s="139" t="s">
        <v>32</v>
      </c>
      <c r="I33" s="139"/>
      <c r="J33" s="139"/>
      <c r="K33" s="140"/>
      <c r="L33" s="140"/>
      <c r="M33" s="140"/>
    </row>
    <row r="34" spans="1:13" ht="12.75" customHeight="1">
      <c r="A34" s="37" t="s">
        <v>3</v>
      </c>
      <c r="B34" s="131" t="s">
        <v>42</v>
      </c>
      <c r="C34" s="131"/>
      <c r="D34" s="131"/>
      <c r="E34" s="131" t="s">
        <v>50</v>
      </c>
      <c r="F34" s="131"/>
      <c r="G34" s="131"/>
      <c r="H34" s="131" t="s">
        <v>100</v>
      </c>
      <c r="I34" s="131"/>
      <c r="J34" s="131"/>
      <c r="K34" s="131"/>
      <c r="L34" s="131"/>
      <c r="M34" s="131"/>
    </row>
    <row r="35" spans="1:13" ht="12.75" customHeight="1">
      <c r="A35" s="118" t="s">
        <v>36</v>
      </c>
      <c r="B35" s="131" t="s">
        <v>44</v>
      </c>
      <c r="C35" s="131"/>
      <c r="D35" s="131"/>
      <c r="E35" s="131" t="s">
        <v>145</v>
      </c>
      <c r="F35" s="131"/>
      <c r="G35" s="131"/>
      <c r="H35" s="131" t="s">
        <v>82</v>
      </c>
      <c r="I35" s="131"/>
      <c r="J35" s="131"/>
      <c r="K35" s="131"/>
      <c r="L35" s="131"/>
      <c r="M35" s="131"/>
    </row>
    <row r="36" spans="1:13" ht="96" customHeight="1">
      <c r="A36" s="118"/>
      <c r="B36" s="131"/>
      <c r="C36" s="131"/>
      <c r="D36" s="131"/>
      <c r="E36" s="131"/>
      <c r="F36" s="131"/>
      <c r="G36" s="131"/>
      <c r="H36" s="131"/>
      <c r="I36" s="131"/>
      <c r="J36" s="131"/>
      <c r="K36" s="131"/>
      <c r="L36" s="131"/>
      <c r="M36" s="131"/>
    </row>
    <row r="37" spans="1:13" ht="12.75">
      <c r="A37" s="3" t="s">
        <v>39</v>
      </c>
      <c r="B37" s="132"/>
      <c r="C37" s="132"/>
      <c r="D37" s="135">
        <v>0.027777777777777776</v>
      </c>
      <c r="E37" s="131"/>
      <c r="F37" s="131"/>
      <c r="G37" s="135">
        <v>0.034722222222222224</v>
      </c>
      <c r="H37" s="131"/>
      <c r="I37" s="131"/>
      <c r="J37" s="135">
        <v>0.0625</v>
      </c>
      <c r="K37" s="137"/>
      <c r="L37" s="141"/>
      <c r="M37" s="141"/>
    </row>
    <row r="38" spans="1:13" ht="12.75">
      <c r="A38" s="3" t="s">
        <v>40</v>
      </c>
      <c r="B38" s="137">
        <f>B37+E37+H37+K37</f>
        <v>0</v>
      </c>
      <c r="C38" s="135">
        <f>D37+G37+J37+L37</f>
        <v>0.125</v>
      </c>
      <c r="D38" s="143"/>
      <c r="E38" s="144"/>
      <c r="F38" s="144"/>
      <c r="G38" s="143"/>
      <c r="H38" s="144"/>
      <c r="I38" s="144"/>
      <c r="J38" s="143"/>
      <c r="K38" s="144"/>
      <c r="L38" s="143"/>
      <c r="M38" s="144"/>
    </row>
    <row r="39" spans="1:13" ht="15.75" customHeight="1">
      <c r="A39" s="120" t="s">
        <v>153</v>
      </c>
      <c r="B39" s="120"/>
      <c r="C39" s="120"/>
      <c r="D39" s="120"/>
      <c r="E39" s="120"/>
      <c r="F39" s="120"/>
      <c r="G39" s="120"/>
      <c r="H39" s="120"/>
      <c r="I39" s="120"/>
      <c r="J39" s="120"/>
      <c r="K39" s="120"/>
      <c r="L39" s="120"/>
      <c r="M39" s="120"/>
    </row>
    <row r="40" spans="1:13" ht="12.75" customHeight="1">
      <c r="A40" s="128" t="s">
        <v>29</v>
      </c>
      <c r="B40" s="139" t="s">
        <v>30</v>
      </c>
      <c r="C40" s="139"/>
      <c r="D40" s="139"/>
      <c r="E40" s="139" t="s">
        <v>31</v>
      </c>
      <c r="F40" s="139"/>
      <c r="G40" s="139"/>
      <c r="H40" s="139" t="s">
        <v>32</v>
      </c>
      <c r="I40" s="139"/>
      <c r="J40" s="139"/>
      <c r="K40" s="139"/>
      <c r="L40" s="139"/>
      <c r="M40" s="139"/>
    </row>
    <row r="41" spans="1:13" ht="12.75" customHeight="1">
      <c r="A41" s="37" t="s">
        <v>3</v>
      </c>
      <c r="B41" s="131" t="s">
        <v>42</v>
      </c>
      <c r="C41" s="131"/>
      <c r="D41" s="131"/>
      <c r="E41" s="131" t="s">
        <v>64</v>
      </c>
      <c r="F41" s="131"/>
      <c r="G41" s="131"/>
      <c r="H41" s="131" t="s">
        <v>87</v>
      </c>
      <c r="I41" s="131"/>
      <c r="J41" s="131"/>
      <c r="K41" s="131"/>
      <c r="L41" s="131"/>
      <c r="M41" s="131"/>
    </row>
    <row r="42" spans="1:13" ht="12.75" customHeight="1">
      <c r="A42" s="118" t="s">
        <v>36</v>
      </c>
      <c r="B42" s="131" t="s">
        <v>101</v>
      </c>
      <c r="C42" s="131"/>
      <c r="D42" s="131"/>
      <c r="E42" s="133" t="s">
        <v>146</v>
      </c>
      <c r="F42" s="133"/>
      <c r="G42" s="133"/>
      <c r="H42" s="131" t="s">
        <v>96</v>
      </c>
      <c r="I42" s="131"/>
      <c r="J42" s="131"/>
      <c r="K42" s="131"/>
      <c r="L42" s="131"/>
      <c r="M42" s="131"/>
    </row>
    <row r="43" spans="1:13" ht="96" customHeight="1">
      <c r="A43" s="118"/>
      <c r="B43" s="131"/>
      <c r="C43" s="131"/>
      <c r="D43" s="131"/>
      <c r="E43" s="133"/>
      <c r="F43" s="133"/>
      <c r="G43" s="133"/>
      <c r="H43" s="131"/>
      <c r="I43" s="131"/>
      <c r="J43" s="131"/>
      <c r="K43" s="131"/>
      <c r="L43" s="131"/>
      <c r="M43" s="131"/>
    </row>
    <row r="44" spans="1:13" ht="12.75">
      <c r="A44" s="7" t="s">
        <v>39</v>
      </c>
      <c r="B44" s="145"/>
      <c r="C44" s="145"/>
      <c r="D44" s="135">
        <v>0.027777777777777776</v>
      </c>
      <c r="E44" s="131"/>
      <c r="F44" s="131"/>
      <c r="G44" s="135">
        <v>0.03819444444444444</v>
      </c>
      <c r="H44" s="131"/>
      <c r="I44" s="131"/>
      <c r="J44" s="135">
        <v>0.041666666666666664</v>
      </c>
      <c r="K44" s="137"/>
      <c r="L44" s="141"/>
      <c r="M44" s="141"/>
    </row>
    <row r="45" spans="1:13" ht="12.75">
      <c r="A45" s="3" t="s">
        <v>40</v>
      </c>
      <c r="B45" s="146">
        <f>B44+E44+H44+K44</f>
        <v>0</v>
      </c>
      <c r="C45" s="135">
        <f>D44+G44+J44+L44</f>
        <v>0.10763888888888887</v>
      </c>
      <c r="D45" s="138"/>
      <c r="E45" s="138"/>
      <c r="F45" s="138"/>
      <c r="G45" s="138"/>
      <c r="H45" s="138"/>
      <c r="I45" s="138"/>
      <c r="J45" s="138"/>
      <c r="K45" s="138"/>
      <c r="L45" s="138"/>
      <c r="M45" s="138"/>
    </row>
    <row r="46" spans="1:13" ht="15.75">
      <c r="A46" s="120" t="s">
        <v>155</v>
      </c>
      <c r="B46" s="120"/>
      <c r="C46" s="120"/>
      <c r="D46" s="120"/>
      <c r="E46" s="120"/>
      <c r="F46" s="120"/>
      <c r="G46" s="120"/>
      <c r="H46" s="120"/>
      <c r="I46" s="120"/>
      <c r="J46" s="120"/>
      <c r="K46" s="120"/>
      <c r="L46" s="120"/>
      <c r="M46" s="120"/>
    </row>
    <row r="47" spans="1:13" ht="12.75" customHeight="1">
      <c r="A47" s="128" t="s">
        <v>29</v>
      </c>
      <c r="B47" s="139" t="s">
        <v>30</v>
      </c>
      <c r="C47" s="139"/>
      <c r="D47" s="139"/>
      <c r="E47" s="139" t="s">
        <v>31</v>
      </c>
      <c r="F47" s="139"/>
      <c r="G47" s="139"/>
      <c r="H47" s="139" t="s">
        <v>32</v>
      </c>
      <c r="I47" s="139"/>
      <c r="J47" s="139"/>
      <c r="K47" s="142"/>
      <c r="L47" s="142"/>
      <c r="M47" s="142"/>
    </row>
    <row r="48" spans="1:13" ht="12.75" customHeight="1">
      <c r="A48" s="37" t="s">
        <v>3</v>
      </c>
      <c r="B48" s="131" t="s">
        <v>35</v>
      </c>
      <c r="C48" s="131"/>
      <c r="D48" s="131"/>
      <c r="E48" s="131" t="s">
        <v>148</v>
      </c>
      <c r="F48" s="131"/>
      <c r="G48" s="131"/>
      <c r="H48" s="134" t="s">
        <v>45</v>
      </c>
      <c r="I48" s="134"/>
      <c r="J48" s="134"/>
      <c r="K48" s="147"/>
      <c r="L48" s="147"/>
      <c r="M48" s="147"/>
    </row>
    <row r="49" spans="1:13" ht="12.75" customHeight="1">
      <c r="A49" s="118" t="s">
        <v>36</v>
      </c>
      <c r="B49" s="131" t="s">
        <v>46</v>
      </c>
      <c r="C49" s="131"/>
      <c r="D49" s="131"/>
      <c r="E49" s="131" t="s">
        <v>147</v>
      </c>
      <c r="F49" s="131"/>
      <c r="G49" s="131"/>
      <c r="H49" s="134" t="s">
        <v>47</v>
      </c>
      <c r="I49" s="134"/>
      <c r="J49" s="134"/>
      <c r="K49" s="147"/>
      <c r="L49" s="147"/>
      <c r="M49" s="147"/>
    </row>
    <row r="50" spans="1:13" ht="96" customHeight="1">
      <c r="A50" s="118"/>
      <c r="B50" s="131"/>
      <c r="C50" s="131"/>
      <c r="D50" s="131"/>
      <c r="E50" s="131"/>
      <c r="F50" s="131"/>
      <c r="G50" s="131"/>
      <c r="H50" s="134"/>
      <c r="I50" s="134"/>
      <c r="J50" s="134"/>
      <c r="K50" s="147"/>
      <c r="L50" s="147"/>
      <c r="M50" s="147"/>
    </row>
    <row r="51" spans="1:13" ht="12.75">
      <c r="A51" s="3" t="s">
        <v>39</v>
      </c>
      <c r="B51" s="132"/>
      <c r="C51" s="132"/>
      <c r="D51" s="135">
        <v>0.020833333333333332</v>
      </c>
      <c r="E51" s="131"/>
      <c r="F51" s="131"/>
      <c r="G51" s="135">
        <v>0.027777777777777776</v>
      </c>
      <c r="H51" s="131">
        <v>30</v>
      </c>
      <c r="I51" s="131"/>
      <c r="J51" s="135"/>
      <c r="K51" s="147"/>
      <c r="L51" s="147"/>
      <c r="M51" s="147"/>
    </row>
    <row r="52" spans="1:13" ht="12.75">
      <c r="A52" s="3" t="s">
        <v>40</v>
      </c>
      <c r="B52" s="137">
        <f>B51+E51+H51+K51</f>
        <v>30</v>
      </c>
      <c r="C52" s="135">
        <f>D51+G51+J51+L51</f>
        <v>0.048611111111111105</v>
      </c>
      <c r="D52" s="143"/>
      <c r="E52" s="144"/>
      <c r="F52" s="144"/>
      <c r="G52" s="143"/>
      <c r="H52" s="144"/>
      <c r="I52" s="144"/>
      <c r="J52" s="143"/>
      <c r="K52" s="144"/>
      <c r="L52" s="143"/>
      <c r="M52" s="144"/>
    </row>
  </sheetData>
  <sheetProtection selectLockedCells="1" selectUnlockedCells="1"/>
  <mergeCells count="129">
    <mergeCell ref="B51:C51"/>
    <mergeCell ref="E51:F51"/>
    <mergeCell ref="H51:I51"/>
    <mergeCell ref="K51:M51"/>
    <mergeCell ref="B48:D48"/>
    <mergeCell ref="E48:G48"/>
    <mergeCell ref="H48:J48"/>
    <mergeCell ref="K48:M48"/>
    <mergeCell ref="A49:A50"/>
    <mergeCell ref="B49:D50"/>
    <mergeCell ref="E49:G50"/>
    <mergeCell ref="H49:J50"/>
    <mergeCell ref="K49:M50"/>
    <mergeCell ref="D45:M45"/>
    <mergeCell ref="A46:M46"/>
    <mergeCell ref="B47:D47"/>
    <mergeCell ref="E47:G47"/>
    <mergeCell ref="H47:J47"/>
    <mergeCell ref="K47:M47"/>
    <mergeCell ref="A42:A43"/>
    <mergeCell ref="B42:D43"/>
    <mergeCell ref="E42:G43"/>
    <mergeCell ref="H42:J43"/>
    <mergeCell ref="K42:M43"/>
    <mergeCell ref="B44:C44"/>
    <mergeCell ref="E44:F44"/>
    <mergeCell ref="H44:I44"/>
    <mergeCell ref="L44:M44"/>
    <mergeCell ref="A39:M39"/>
    <mergeCell ref="B40:D40"/>
    <mergeCell ref="E40:G40"/>
    <mergeCell ref="H40:J40"/>
    <mergeCell ref="K40:M40"/>
    <mergeCell ref="B41:D41"/>
    <mergeCell ref="E41:G41"/>
    <mergeCell ref="H41:J41"/>
    <mergeCell ref="K41:M41"/>
    <mergeCell ref="A35:A36"/>
    <mergeCell ref="B35:D36"/>
    <mergeCell ref="E35:G36"/>
    <mergeCell ref="H35:J36"/>
    <mergeCell ref="K35:M36"/>
    <mergeCell ref="B37:C37"/>
    <mergeCell ref="E37:F37"/>
    <mergeCell ref="H37:I37"/>
    <mergeCell ref="L37:M37"/>
    <mergeCell ref="A32:M32"/>
    <mergeCell ref="B33:D33"/>
    <mergeCell ref="E33:G33"/>
    <mergeCell ref="H33:J33"/>
    <mergeCell ref="K33:M33"/>
    <mergeCell ref="B34:D34"/>
    <mergeCell ref="E34:G34"/>
    <mergeCell ref="H34:J34"/>
    <mergeCell ref="K34:M34"/>
    <mergeCell ref="A28:A29"/>
    <mergeCell ref="B28:D29"/>
    <mergeCell ref="E28:G29"/>
    <mergeCell ref="H28:J29"/>
    <mergeCell ref="K28:M29"/>
    <mergeCell ref="B30:C30"/>
    <mergeCell ref="E30:F30"/>
    <mergeCell ref="H30:I30"/>
    <mergeCell ref="L30:M30"/>
    <mergeCell ref="A25:M25"/>
    <mergeCell ref="B26:D26"/>
    <mergeCell ref="E26:G26"/>
    <mergeCell ref="H26:J26"/>
    <mergeCell ref="K26:M26"/>
    <mergeCell ref="B27:D27"/>
    <mergeCell ref="E27:G27"/>
    <mergeCell ref="H27:J27"/>
    <mergeCell ref="K27:M27"/>
    <mergeCell ref="A21:A22"/>
    <mergeCell ref="B21:D22"/>
    <mergeCell ref="E21:G22"/>
    <mergeCell ref="H21:J22"/>
    <mergeCell ref="K21:M22"/>
    <mergeCell ref="B23:C23"/>
    <mergeCell ref="E23:F23"/>
    <mergeCell ref="H23:I23"/>
    <mergeCell ref="L23:M23"/>
    <mergeCell ref="B19:D19"/>
    <mergeCell ref="E19:G19"/>
    <mergeCell ref="H19:J19"/>
    <mergeCell ref="K19:M19"/>
    <mergeCell ref="B20:D20"/>
    <mergeCell ref="E20:G20"/>
    <mergeCell ref="H20:J20"/>
    <mergeCell ref="K20:M20"/>
    <mergeCell ref="B16:C16"/>
    <mergeCell ref="E16:F16"/>
    <mergeCell ref="H16:I16"/>
    <mergeCell ref="L16:M16"/>
    <mergeCell ref="D17:M17"/>
    <mergeCell ref="A18:M18"/>
    <mergeCell ref="B13:D13"/>
    <mergeCell ref="E13:G13"/>
    <mergeCell ref="H13:J13"/>
    <mergeCell ref="K13:M13"/>
    <mergeCell ref="A14:A15"/>
    <mergeCell ref="B14:D15"/>
    <mergeCell ref="E14:G15"/>
    <mergeCell ref="H14:J15"/>
    <mergeCell ref="K14:M15"/>
    <mergeCell ref="D10:M10"/>
    <mergeCell ref="A11:M11"/>
    <mergeCell ref="B12:D12"/>
    <mergeCell ref="E12:G12"/>
    <mergeCell ref="H12:J12"/>
    <mergeCell ref="K12:M12"/>
    <mergeCell ref="B7:D8"/>
    <mergeCell ref="E7:G8"/>
    <mergeCell ref="H7:J8"/>
    <mergeCell ref="B9:C9"/>
    <mergeCell ref="E9:F9"/>
    <mergeCell ref="H9:I9"/>
    <mergeCell ref="A4:M4"/>
    <mergeCell ref="B5:D5"/>
    <mergeCell ref="E5:G5"/>
    <mergeCell ref="H5:J5"/>
    <mergeCell ref="K5:M9"/>
    <mergeCell ref="B6:D6"/>
    <mergeCell ref="E6:G6"/>
    <mergeCell ref="H6:J6"/>
    <mergeCell ref="A7:A8"/>
    <mergeCell ref="A3:M3"/>
    <mergeCell ref="A2:M2"/>
    <mergeCell ref="A1:M1"/>
  </mergeCells>
  <printOptions/>
  <pageMargins left="0.15748031496062992" right="0.15748031496062992" top="0.4330708661417323" bottom="0.6299212598425197" header="0.15748031496062992" footer="0.2362204724409449"/>
  <pageSetup horizontalDpi="600" verticalDpi="600" orientation="landscape" paperSize="9" r:id="rId1"/>
  <headerFooter alignWithMargins="0">
    <oddHeader>&amp;C&amp;"Times New Roman,Normal"&amp;12Plan Trail sur 10 semaines - Objectif Ecotrail 30 km (allure basée sur une vma de 16km/h)</oddHeader>
    <oddFooter>&amp;C&amp;"Times New Roman,Normal"&amp;12Gilles AA - Janvier 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dc:creator>
  <cp:keywords/>
  <dc:description/>
  <cp:lastModifiedBy>gp laprune</cp:lastModifiedBy>
  <cp:lastPrinted>2020-08-16T18:02:49Z</cp:lastPrinted>
  <dcterms:created xsi:type="dcterms:W3CDTF">2020-02-01T14:34:06Z</dcterms:created>
  <dcterms:modified xsi:type="dcterms:W3CDTF">2020-08-16T18:14:19Z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fd53d93-3f4c-4b90-b511-bd6bdbb4fba9_Enabled">
    <vt:lpwstr>True</vt:lpwstr>
  </property>
  <property fmtid="{D5CDD505-2E9C-101B-9397-08002B2CF9AE}" pid="3" name="MSIP_Label_2fd53d93-3f4c-4b90-b511-bd6bdbb4fba9_SiteId">
    <vt:lpwstr>d852d5cd-724c-4128-8812-ffa5db3f8507</vt:lpwstr>
  </property>
  <property fmtid="{D5CDD505-2E9C-101B-9397-08002B2CF9AE}" pid="4" name="MSIP_Label_2fd53d93-3f4c-4b90-b511-bd6bdbb4fba9_Owner">
    <vt:lpwstr>J603594@inetpsa.com</vt:lpwstr>
  </property>
  <property fmtid="{D5CDD505-2E9C-101B-9397-08002B2CF9AE}" pid="5" name="MSIP_Label_2fd53d93-3f4c-4b90-b511-bd6bdbb4fba9_SetDate">
    <vt:lpwstr>2020-08-08T19:58:51.4480474Z</vt:lpwstr>
  </property>
  <property fmtid="{D5CDD505-2E9C-101B-9397-08002B2CF9AE}" pid="6" name="MSIP_Label_2fd53d93-3f4c-4b90-b511-bd6bdbb4fba9_Name">
    <vt:lpwstr>C2 - PSA Sensitive</vt:lpwstr>
  </property>
  <property fmtid="{D5CDD505-2E9C-101B-9397-08002B2CF9AE}" pid="7" name="MSIP_Label_2fd53d93-3f4c-4b90-b511-bd6bdbb4fba9_Application">
    <vt:lpwstr>Microsoft Azure Information Protection</vt:lpwstr>
  </property>
  <property fmtid="{D5CDD505-2E9C-101B-9397-08002B2CF9AE}" pid="8" name="MSIP_Label_2fd53d93-3f4c-4b90-b511-bd6bdbb4fba9_Extended_MSFT_Method">
    <vt:lpwstr>Automatic</vt:lpwstr>
  </property>
  <property fmtid="{D5CDD505-2E9C-101B-9397-08002B2CF9AE}" pid="9" name="Sensitivity">
    <vt:lpwstr>C2 - PSA Sensitive</vt:lpwstr>
  </property>
</Properties>
</file>